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2" yWindow="253" windowWidth="20114" windowHeight="7811" activeTab="2"/>
  </bookViews>
  <sheets>
    <sheet name="Лист1" sheetId="1" r:id="rId1"/>
    <sheet name="Ведомственная корреспонденция" sheetId="2" r:id="rId2"/>
    <sheet name="Обращения граждан" sheetId="3" r:id="rId3"/>
  </sheets>
  <calcPr calcId="145621"/>
</workbook>
</file>

<file path=xl/calcChain.xml><?xml version="1.0" encoding="utf-8"?>
<calcChain xmlns="http://schemas.openxmlformats.org/spreadsheetml/2006/main">
  <c r="E33" i="1" l="1"/>
  <c r="D33" i="1"/>
  <c r="D32" i="1"/>
  <c r="C32" i="1"/>
  <c r="C33" i="1"/>
  <c r="C31" i="1"/>
  <c r="D31" i="1"/>
  <c r="C30" i="1"/>
  <c r="F33" i="1" l="1"/>
  <c r="J34" i="1"/>
  <c r="D26" i="1" l="1"/>
  <c r="D25" i="1"/>
  <c r="D12" i="1"/>
  <c r="P41" i="2" l="1"/>
  <c r="E22" i="1" s="1"/>
  <c r="AB40" i="2"/>
  <c r="E41" i="2"/>
  <c r="E11" i="1" s="1"/>
  <c r="C41" i="2"/>
  <c r="E9" i="1" s="1"/>
  <c r="D41" i="2"/>
  <c r="E10" i="1" s="1"/>
  <c r="F41" i="2"/>
  <c r="E12" i="1" s="1"/>
  <c r="G41" i="2"/>
  <c r="E13" i="1" s="1"/>
  <c r="H41" i="2"/>
  <c r="E14" i="1" s="1"/>
  <c r="I41" i="2"/>
  <c r="E15" i="1" s="1"/>
  <c r="J41" i="2"/>
  <c r="E16" i="1" s="1"/>
  <c r="K41" i="2"/>
  <c r="E17" i="1" s="1"/>
  <c r="L41" i="2"/>
  <c r="E18" i="1" s="1"/>
  <c r="M41" i="2"/>
  <c r="E19" i="1" s="1"/>
  <c r="N41" i="2"/>
  <c r="E20" i="1" s="1"/>
  <c r="O41" i="2"/>
  <c r="E21" i="1" s="1"/>
  <c r="Q41" i="2"/>
  <c r="E23" i="1" s="1"/>
  <c r="R41" i="2"/>
  <c r="E24" i="1" s="1"/>
  <c r="S41" i="2"/>
  <c r="E25" i="1" s="1"/>
  <c r="T41" i="2"/>
  <c r="E26" i="1" s="1"/>
  <c r="U41" i="2"/>
  <c r="E27" i="1" s="1"/>
  <c r="V41" i="2"/>
  <c r="E28" i="1" s="1"/>
  <c r="W41" i="2"/>
  <c r="X41" i="2"/>
  <c r="E31" i="1" s="1"/>
  <c r="F31" i="1" s="1"/>
  <c r="Y41" i="2"/>
  <c r="E32" i="1" s="1"/>
  <c r="F32" i="1" s="1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E29" i="1" l="1"/>
  <c r="E30" i="1"/>
  <c r="AB33" i="2"/>
  <c r="T39" i="3" l="1"/>
  <c r="C26" i="1" s="1"/>
  <c r="F26" i="1" s="1"/>
  <c r="S39" i="3"/>
  <c r="F39" i="3"/>
  <c r="C12" i="1" s="1"/>
  <c r="F12" i="1" s="1"/>
  <c r="F35" i="1"/>
  <c r="C25" i="1" l="1"/>
  <c r="F25" i="1" s="1"/>
  <c r="H34" i="1"/>
  <c r="I34" i="1"/>
  <c r="K34" i="1" l="1"/>
  <c r="K36" i="1" s="1"/>
  <c r="J36" i="1" l="1"/>
  <c r="I36" i="1"/>
  <c r="H36" i="1"/>
  <c r="B41" i="2" l="1"/>
  <c r="E8" i="1" s="1"/>
  <c r="AA39" i="3" l="1"/>
  <c r="Z39" i="3"/>
  <c r="Y39" i="3"/>
  <c r="X39" i="3"/>
  <c r="W39" i="3"/>
  <c r="C29" i="1" s="1"/>
  <c r="V39" i="3"/>
  <c r="C28" i="1" s="1"/>
  <c r="U39" i="3"/>
  <c r="C27" i="1" s="1"/>
  <c r="R39" i="3"/>
  <c r="C24" i="1" s="1"/>
  <c r="Q39" i="3"/>
  <c r="C23" i="1" s="1"/>
  <c r="P39" i="3"/>
  <c r="C22" i="1" s="1"/>
  <c r="O39" i="3"/>
  <c r="C21" i="1" s="1"/>
  <c r="N39" i="3"/>
  <c r="C20" i="1" s="1"/>
  <c r="M39" i="3"/>
  <c r="C19" i="1" s="1"/>
  <c r="L39" i="3"/>
  <c r="C18" i="1" s="1"/>
  <c r="K39" i="3"/>
  <c r="C17" i="1" s="1"/>
  <c r="J39" i="3"/>
  <c r="C16" i="1" s="1"/>
  <c r="I39" i="3"/>
  <c r="C15" i="1" s="1"/>
  <c r="H39" i="3"/>
  <c r="C14" i="1" s="1"/>
  <c r="G39" i="3"/>
  <c r="C13" i="1" s="1"/>
  <c r="E39" i="3"/>
  <c r="C11" i="1" s="1"/>
  <c r="D39" i="3"/>
  <c r="C10" i="1" s="1"/>
  <c r="C39" i="3"/>
  <c r="C9" i="1" s="1"/>
  <c r="B39" i="3"/>
  <c r="C8" i="1" s="1"/>
  <c r="C34" i="1" l="1"/>
  <c r="AB8" i="3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G39" i="1" l="1"/>
  <c r="F39" i="1"/>
  <c r="D8" i="1" l="1"/>
  <c r="F8" i="1" s="1"/>
  <c r="F41" i="1" l="1"/>
  <c r="D30" i="1" l="1"/>
  <c r="F30" i="1" s="1"/>
  <c r="D29" i="1"/>
  <c r="F29" i="1" s="1"/>
  <c r="D28" i="1"/>
  <c r="F28" i="1" s="1"/>
  <c r="D27" i="1"/>
  <c r="F27" i="1" s="1"/>
  <c r="D24" i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D18" i="1"/>
  <c r="F18" i="1" s="1"/>
  <c r="D17" i="1"/>
  <c r="F17" i="1" s="1"/>
  <c r="D16" i="1"/>
  <c r="F16" i="1" s="1"/>
  <c r="D15" i="1"/>
  <c r="F15" i="1" s="1"/>
  <c r="D14" i="1"/>
  <c r="F14" i="1" s="1"/>
  <c r="D13" i="1"/>
  <c r="F13" i="1" s="1"/>
  <c r="D11" i="1"/>
  <c r="F11" i="1" s="1"/>
  <c r="D10" i="1"/>
  <c r="F10" i="1" s="1"/>
  <c r="D9" i="1"/>
  <c r="F9" i="1" s="1"/>
  <c r="D34" i="1" l="1"/>
  <c r="C36" i="1" l="1"/>
  <c r="D36" i="1" l="1"/>
  <c r="AB6" i="2" l="1"/>
  <c r="AB41" i="2" s="1"/>
  <c r="E34" i="1" l="1"/>
  <c r="E36" i="1" s="1"/>
  <c r="F34" i="1" l="1"/>
  <c r="G27" i="1" l="1"/>
  <c r="G33" i="1"/>
  <c r="G32" i="1"/>
  <c r="G30" i="1"/>
  <c r="G13" i="1"/>
  <c r="G21" i="1"/>
  <c r="G29" i="1"/>
  <c r="G22" i="1"/>
  <c r="G10" i="1"/>
  <c r="G26" i="1"/>
  <c r="G9" i="1"/>
  <c r="F40" i="1"/>
  <c r="G15" i="1"/>
  <c r="G16" i="1"/>
  <c r="G12" i="1"/>
  <c r="G20" i="1"/>
  <c r="G28" i="1"/>
  <c r="G18" i="1"/>
  <c r="G17" i="1"/>
  <c r="G24" i="1"/>
  <c r="G19" i="1"/>
  <c r="G11" i="1"/>
  <c r="G8" i="1"/>
  <c r="G25" i="1"/>
  <c r="G23" i="1"/>
  <c r="F36" i="1"/>
  <c r="G31" i="1" s="1"/>
  <c r="G14" i="1"/>
  <c r="F42" i="1" l="1"/>
  <c r="G42" i="1"/>
</calcChain>
</file>

<file path=xl/sharedStrings.xml><?xml version="1.0" encoding="utf-8"?>
<sst xmlns="http://schemas.openxmlformats.org/spreadsheetml/2006/main" count="187" uniqueCount="130">
  <si>
    <t>№</t>
  </si>
  <si>
    <t>Кому  направлено</t>
  </si>
  <si>
    <t>Поступило обращения граждан</t>
  </si>
  <si>
    <t xml:space="preserve">Постановлений и распоряжений ПРА </t>
  </si>
  <si>
    <t>Всего поступило  входящей коррес.</t>
  </si>
  <si>
    <t xml:space="preserve">% к  общему  числу </t>
  </si>
  <si>
    <t xml:space="preserve">Подготовлено </t>
  </si>
  <si>
    <t>Расп.</t>
  </si>
  <si>
    <t>Пост.</t>
  </si>
  <si>
    <t>Решен.</t>
  </si>
  <si>
    <t>1-й зам. главы администрации  района</t>
  </si>
  <si>
    <t>Управление  делами</t>
  </si>
  <si>
    <t>Отдел земельно-имущественных отношений</t>
  </si>
  <si>
    <t>Управление  образования</t>
  </si>
  <si>
    <t>Правовой отдел</t>
  </si>
  <si>
    <t>Отдел  экономического развития  и торговли</t>
  </si>
  <si>
    <t>Отдел архитектуры и градостроительства</t>
  </si>
  <si>
    <t xml:space="preserve">Отдел по делам  ГО и ЧС/мобилизации </t>
  </si>
  <si>
    <t>Управление  культуры и кино</t>
  </si>
  <si>
    <t>Отдел  по  делам  молодежи и  спорта</t>
  </si>
  <si>
    <t>Управление  финансов</t>
  </si>
  <si>
    <t>Отдел по делам архивов</t>
  </si>
  <si>
    <t>Ведомствен-ной  корреспонции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</si>
  <si>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</si>
  <si>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</si>
  <si>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</si>
  <si>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</si>
  <si>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</si>
  <si>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</si>
  <si>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</si>
  <si>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</si>
  <si>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</si>
  <si>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</si>
  <si>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</si>
  <si>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</si>
  <si>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</si>
  <si>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</si>
  <si>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</si>
  <si>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</si>
  <si>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</si>
  <si>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</si>
  <si>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</si>
  <si>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</si>
  <si>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</si>
  <si>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</si>
  <si>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</si>
  <si>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</si>
  <si>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</si>
  <si>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</si>
  <si>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</si>
  <si>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</si>
  <si>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</si>
  <si>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</si>
  <si>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</si>
  <si>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</si>
  <si>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</si>
  <si>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</si>
  <si>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</si>
  <si>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</si>
  <si>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</si>
  <si>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</si>
  <si>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</si>
  <si>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</si>
  <si>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</si>
  <si>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</si>
  <si>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</si>
  <si>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</si>
  <si>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</si>
  <si>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</si>
  <si>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</si>
  <si>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</si>
  <si>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</si>
  <si>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</si>
  <si>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</si>
  <si>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</si>
  <si>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</si>
  <si>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Таблица № 1</t>
  </si>
  <si>
    <t xml:space="preserve">Информация  </t>
  </si>
  <si>
    <t xml:space="preserve">о входящей корреспонденции, поступившей  на  имя  главы 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</si>
  <si>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</si>
  <si>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</si>
  <si>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</si>
  <si>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</si>
  <si>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</si>
  <si>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</si>
  <si>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>Подгот. писем</t>
  </si>
  <si>
    <t>Главный специалист  администрации района                                                                                                  Х.Н. Хутов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</si>
  <si>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</si>
  <si>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</si>
  <si>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</si>
  <si>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</si>
  <si>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Зам. главы  по вопросам  строительства и ЖКХ</t>
  </si>
  <si>
    <t>Зам по ЖКХ</t>
  </si>
  <si>
    <t xml:space="preserve">Помощник главы района </t>
  </si>
  <si>
    <t>Отдел информационных технологий</t>
  </si>
  <si>
    <t>помощник гл. района</t>
  </si>
  <si>
    <t>опека совер.</t>
  </si>
  <si>
    <t>опека н/с</t>
  </si>
  <si>
    <t>Опека и попечительство совершеннолетних</t>
  </si>
  <si>
    <t>Опека и попечительство несовершеннолетних</t>
  </si>
  <si>
    <t xml:space="preserve">Управления сельского  хозяйства </t>
  </si>
  <si>
    <t>КСП</t>
  </si>
  <si>
    <t>Внутренний финансовый контроль</t>
  </si>
  <si>
    <t xml:space="preserve">  </t>
  </si>
  <si>
    <t>Асеева Н.А.</t>
  </si>
  <si>
    <t>Отдел кадров</t>
  </si>
  <si>
    <t>Поступило факсов за 2021 г.</t>
  </si>
  <si>
    <t>Всего поступило за 2021 г.</t>
  </si>
  <si>
    <t xml:space="preserve"> администрации района за  I кв. 2022год </t>
  </si>
  <si>
    <t>Итого за I кв.2021 г.</t>
  </si>
  <si>
    <t>Итого за I кв.2022 г.</t>
  </si>
  <si>
    <t xml:space="preserve"> +/- 2022 г. к 2021 г.</t>
  </si>
  <si>
    <t>Поступило факсов за 2022 г.</t>
  </si>
  <si>
    <t>Всего поступило за 2022 г.</t>
  </si>
  <si>
    <t xml:space="preserve">            о ведомственной корреспонденции, поступившей на имя главы за I кв. 2021 год</t>
  </si>
  <si>
    <t>об обращении граждан, поступивших на имя главы за Iкв. 2022 г.</t>
  </si>
  <si>
    <t>КДН</t>
  </si>
  <si>
    <t>Отдел по мобилизационной работе</t>
  </si>
  <si>
    <t>ФК</t>
  </si>
  <si>
    <t>Аеева</t>
  </si>
  <si>
    <t>ОК</t>
  </si>
  <si>
    <t>Чеужева</t>
  </si>
  <si>
    <t>Моб.работа</t>
  </si>
  <si>
    <t>ЕДДС</t>
  </si>
  <si>
    <t>ИО</t>
  </si>
  <si>
    <t>Чеужева Е.А.</t>
  </si>
  <si>
    <t>Асеева</t>
  </si>
  <si>
    <t>100.0</t>
  </si>
  <si>
    <t xml:space="preserve"> 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</si>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</sst>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5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9" fillId="0" borderId="1" xfId="0" applyFont="1" applyBorder="1"/>
    <xf numFmtId="0" fontId="5" fillId="0" borderId="1" xfId="0" applyFont="1" applyBorder="1" applyAlignment="1">
      <alignment vertical="top" wrapText="1"/>
    </xf>
    <xf numFmtId="0" fontId="8" fillId="0" borderId="0" xfId="0" applyFont="1"/>
    <xf numFmtId="0" fontId="4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/>
    <xf numFmtId="0" fontId="8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8" fillId="0" borderId="0" xfId="0" applyFont="1"/>
    <xf numFmtId="0" fontId="3" fillId="0" borderId="0" xfId="0" applyFont="1" applyAlignment="1">
      <alignment horizontal="center"/>
    </xf>
    <xf numFmtId="0" fontId="0" fillId="0" borderId="0" xfId="0"/>
    <xf numFmtId="0" fontId="0" fillId="0" borderId="6" xfId="0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="110" zoomScaleNormal="110" zoomScaleSheetLayoutView="100" workbookViewId="0">
      <selection activeCell="M5" sqref="M5"/>
    </sheetView>
  </sheetViews>
  <sheetFormatPr defaultRowHeight="14.4" x14ac:dyDescent="0.3"/>
  <cols>
    <col min="1" max="1" width="6.296875" customWidth="1"/>
    <col min="2" max="2" width="39.3984375" customWidth="1"/>
    <col min="3" max="5" width="9.69921875" customWidth="1"/>
    <col min="6" max="6" width="10.3984375" customWidth="1"/>
    <col min="7" max="10" width="9.69921875" customWidth="1"/>
  </cols>
  <sheetData>
    <row r="1" spans="1:11" x14ac:dyDescent="0.3">
      <c r="I1" s="53" t="s">
        <v>76</v>
      </c>
      <c r="J1" s="53"/>
    </row>
    <row r="2" spans="1:11" x14ac:dyDescent="0.3">
      <c r="B2" s="55" t="s">
        <v>77</v>
      </c>
      <c r="C2" s="55"/>
      <c r="D2" s="55"/>
      <c r="E2" s="55"/>
      <c r="F2" s="55"/>
      <c r="G2" s="55"/>
      <c r="H2" s="55"/>
      <c r="I2" s="55"/>
      <c r="J2" s="55"/>
    </row>
    <row r="3" spans="1:11" x14ac:dyDescent="0.3">
      <c r="B3" s="55" t="s">
        <v>78</v>
      </c>
      <c r="C3" s="55"/>
      <c r="D3" s="55"/>
      <c r="E3" s="55"/>
      <c r="F3" s="55"/>
      <c r="G3" s="55"/>
      <c r="H3" s="55"/>
      <c r="I3" s="55"/>
      <c r="J3" s="55"/>
    </row>
    <row r="4" spans="1:11" ht="12.7" customHeight="1" x14ac:dyDescent="0.3">
      <c r="B4" s="54" t="s">
        <v>108</v>
      </c>
      <c r="C4" s="54"/>
      <c r="D4" s="54"/>
      <c r="E4" s="54"/>
      <c r="F4" s="54"/>
      <c r="G4" s="54"/>
      <c r="H4" s="54"/>
      <c r="I4" s="54"/>
      <c r="J4" s="54"/>
    </row>
    <row r="5" spans="1:11" ht="20.2" customHeight="1" x14ac:dyDescent="0.3">
      <c r="A5" s="47" t="s">
        <v>0</v>
      </c>
      <c r="B5" s="51" t="s">
        <v>1</v>
      </c>
      <c r="C5" s="52" t="s">
        <v>2</v>
      </c>
      <c r="D5" s="52" t="s">
        <v>3</v>
      </c>
      <c r="E5" s="49" t="s">
        <v>22</v>
      </c>
      <c r="F5" s="52" t="s">
        <v>4</v>
      </c>
      <c r="G5" s="52" t="s">
        <v>5</v>
      </c>
      <c r="H5" s="52" t="s">
        <v>6</v>
      </c>
      <c r="I5" s="52"/>
      <c r="J5" s="52"/>
      <c r="K5" s="45" t="s">
        <v>85</v>
      </c>
    </row>
    <row r="6" spans="1:11" ht="35.450000000000003" customHeight="1" x14ac:dyDescent="0.3">
      <c r="A6" s="48"/>
      <c r="B6" s="51"/>
      <c r="C6" s="52"/>
      <c r="D6" s="52"/>
      <c r="E6" s="50"/>
      <c r="F6" s="52"/>
      <c r="G6" s="52"/>
      <c r="H6" s="11" t="s">
        <v>7</v>
      </c>
      <c r="I6" s="11" t="s">
        <v>8</v>
      </c>
      <c r="J6" s="11" t="s">
        <v>9</v>
      </c>
      <c r="K6" s="46"/>
    </row>
    <row r="7" spans="1:11" ht="9.9499999999999993" customHeight="1" x14ac:dyDescent="0.3">
      <c r="A7" s="10">
        <v>1</v>
      </c>
      <c r="B7" s="12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25">
        <v>11</v>
      </c>
    </row>
    <row r="8" spans="1:11" ht="11.95" customHeight="1" x14ac:dyDescent="0.3">
      <c r="A8" s="7">
        <v>1</v>
      </c>
      <c r="B8" s="8" t="s">
        <v>10</v>
      </c>
      <c r="C8" s="33">
        <f>'Обращения граждан'!B39</f>
        <v>18</v>
      </c>
      <c r="D8" s="11" t="e">
        <f>#REF!</f>
        <v>#REF!</v>
      </c>
      <c r="E8" s="38">
        <f>'Ведомственная корреспонденция'!B41</f>
        <v>246</v>
      </c>
      <c r="F8" s="11" t="e">
        <f>C8+D8+E8</f>
        <v>#REF!</v>
      </c>
      <c r="G8" s="20" t="e">
        <f>F8*100/F34</f>
        <v>#REF!</v>
      </c>
      <c r="H8" s="11"/>
      <c r="I8" s="11"/>
      <c r="J8" s="11"/>
      <c r="K8" s="21"/>
    </row>
    <row r="9" spans="1:11" ht="11.95" customHeight="1" x14ac:dyDescent="0.3">
      <c r="A9" s="30">
        <v>2</v>
      </c>
      <c r="B9" s="8" t="s">
        <v>91</v>
      </c>
      <c r="C9" s="34">
        <f>'Обращения граждан'!C39</f>
        <v>5</v>
      </c>
      <c r="D9" s="33" t="e">
        <f>#REF!</f>
        <v>#REF!</v>
      </c>
      <c r="E9" s="33">
        <f>'Ведомственная корреспонденция'!C41</f>
        <v>351</v>
      </c>
      <c r="F9" s="40" t="e">
        <f t="shared" ref="F9:F34" si="0">C9+D9+E9</f>
        <v>#REF!</v>
      </c>
      <c r="G9" s="20" t="e">
        <f>F9*100/F34</f>
        <v>#REF!</v>
      </c>
      <c r="H9" s="11"/>
      <c r="I9" s="11"/>
      <c r="J9" s="11"/>
      <c r="K9" s="21"/>
    </row>
    <row r="10" spans="1:11" ht="11.95" customHeight="1" x14ac:dyDescent="0.3">
      <c r="A10" s="30">
        <v>3</v>
      </c>
      <c r="B10" s="8" t="s">
        <v>100</v>
      </c>
      <c r="C10" s="34">
        <f>'Обращения граждан'!D39</f>
        <v>52</v>
      </c>
      <c r="D10" s="33" t="e">
        <f>#REF!</f>
        <v>#REF!</v>
      </c>
      <c r="E10" s="33">
        <f>'Ведомственная корреспонденция'!D41</f>
        <v>167</v>
      </c>
      <c r="F10" s="40" t="e">
        <f t="shared" si="0"/>
        <v>#REF!</v>
      </c>
      <c r="G10" s="20" t="e">
        <f>F10*100/F34</f>
        <v>#REF!</v>
      </c>
      <c r="H10" s="11"/>
      <c r="I10" s="11"/>
      <c r="J10" s="11"/>
      <c r="K10" s="21"/>
    </row>
    <row r="11" spans="1:11" ht="11.95" customHeight="1" x14ac:dyDescent="0.3">
      <c r="A11" s="30">
        <v>4</v>
      </c>
      <c r="B11" s="8" t="s">
        <v>11</v>
      </c>
      <c r="C11" s="34">
        <f>'Обращения граждан'!E39</f>
        <v>0</v>
      </c>
      <c r="D11" s="33" t="e">
        <f>#REF!</f>
        <v>#REF!</v>
      </c>
      <c r="E11" s="33">
        <f>'Ведомственная корреспонденция'!E41</f>
        <v>22</v>
      </c>
      <c r="F11" s="40" t="e">
        <f t="shared" si="0"/>
        <v>#REF!</v>
      </c>
      <c r="G11" s="20" t="e">
        <f>F11*100/F34</f>
        <v>#REF!</v>
      </c>
      <c r="H11" s="11"/>
      <c r="I11" s="11"/>
      <c r="J11" s="11"/>
      <c r="K11" s="21"/>
    </row>
    <row r="12" spans="1:11" s="36" customFormat="1" ht="11.95" customHeight="1" x14ac:dyDescent="0.3">
      <c r="A12" s="30">
        <v>5</v>
      </c>
      <c r="B12" s="8" t="s">
        <v>93</v>
      </c>
      <c r="C12" s="35">
        <f>'Обращения граждан'!F39</f>
        <v>0</v>
      </c>
      <c r="D12" s="35" t="e">
        <f>#REF!</f>
        <v>#REF!</v>
      </c>
      <c r="E12" s="35">
        <f>'Ведомственная корреспонденция'!F41</f>
        <v>44</v>
      </c>
      <c r="F12" s="40" t="e">
        <f t="shared" si="0"/>
        <v>#REF!</v>
      </c>
      <c r="G12" s="20" t="e">
        <f>F12*100/F34</f>
        <v>#REF!</v>
      </c>
      <c r="H12" s="35"/>
      <c r="I12" s="35"/>
      <c r="J12" s="35"/>
      <c r="K12" s="21"/>
    </row>
    <row r="13" spans="1:11" ht="11.95" customHeight="1" x14ac:dyDescent="0.3">
      <c r="A13" s="30">
        <v>6</v>
      </c>
      <c r="B13" s="8" t="s">
        <v>12</v>
      </c>
      <c r="C13" s="34">
        <f>'Обращения граждан'!G39</f>
        <v>184</v>
      </c>
      <c r="D13" s="33" t="e">
        <f>#REF!</f>
        <v>#REF!</v>
      </c>
      <c r="E13" s="33">
        <f>'Ведомственная корреспонденция'!G41</f>
        <v>236</v>
      </c>
      <c r="F13" s="40" t="e">
        <f t="shared" si="0"/>
        <v>#REF!</v>
      </c>
      <c r="G13" s="20" t="e">
        <f>F13*100/F34</f>
        <v>#REF!</v>
      </c>
      <c r="H13" s="11"/>
      <c r="I13" s="11"/>
      <c r="J13" s="11"/>
      <c r="K13" s="21"/>
    </row>
    <row r="14" spans="1:11" ht="11.95" customHeight="1" x14ac:dyDescent="0.3">
      <c r="A14" s="30">
        <v>7</v>
      </c>
      <c r="B14" s="8" t="s">
        <v>13</v>
      </c>
      <c r="C14" s="34">
        <f>'Обращения граждан'!H39</f>
        <v>0</v>
      </c>
      <c r="D14" s="33" t="e">
        <f>#REF!</f>
        <v>#REF!</v>
      </c>
      <c r="E14" s="33">
        <f>'Ведомственная корреспонденция'!H41</f>
        <v>196</v>
      </c>
      <c r="F14" s="40" t="e">
        <f t="shared" si="0"/>
        <v>#REF!</v>
      </c>
      <c r="G14" s="20" t="e">
        <f>F14*100/F34</f>
        <v>#REF!</v>
      </c>
      <c r="H14" s="11"/>
      <c r="I14" s="11"/>
      <c r="J14" s="11"/>
      <c r="K14" s="21"/>
    </row>
    <row r="15" spans="1:11" ht="11.95" customHeight="1" x14ac:dyDescent="0.3">
      <c r="A15" s="30">
        <v>8</v>
      </c>
      <c r="B15" s="8" t="s">
        <v>98</v>
      </c>
      <c r="C15" s="34">
        <f>'Обращения граждан'!I39</f>
        <v>0</v>
      </c>
      <c r="D15" s="33" t="e">
        <f>#REF!</f>
        <v>#REF!</v>
      </c>
      <c r="E15" s="33">
        <f>'Ведомственная корреспонденция'!I41</f>
        <v>5</v>
      </c>
      <c r="F15" s="40" t="e">
        <f t="shared" si="0"/>
        <v>#REF!</v>
      </c>
      <c r="G15" s="20" t="e">
        <f>F15*100/F34</f>
        <v>#REF!</v>
      </c>
      <c r="H15" s="11"/>
      <c r="I15" s="11"/>
      <c r="J15" s="11"/>
      <c r="K15" s="21"/>
    </row>
    <row r="16" spans="1:11" ht="11.95" customHeight="1" x14ac:dyDescent="0.3">
      <c r="A16" s="30">
        <v>9</v>
      </c>
      <c r="B16" s="8" t="s">
        <v>14</v>
      </c>
      <c r="C16" s="34">
        <f>'Обращения граждан'!J39</f>
        <v>8</v>
      </c>
      <c r="D16" s="33" t="e">
        <f>#REF!</f>
        <v>#REF!</v>
      </c>
      <c r="E16" s="33">
        <f>'Ведомственная корреспонденция'!J41</f>
        <v>59</v>
      </c>
      <c r="F16" s="40" t="e">
        <f t="shared" si="0"/>
        <v>#REF!</v>
      </c>
      <c r="G16" s="20" t="e">
        <f>F16*100/F34</f>
        <v>#REF!</v>
      </c>
      <c r="H16" s="11"/>
      <c r="I16" s="11"/>
      <c r="J16" s="11"/>
      <c r="K16" s="21"/>
    </row>
    <row r="17" spans="1:11" ht="11.95" customHeight="1" x14ac:dyDescent="0.3">
      <c r="A17" s="30">
        <v>10</v>
      </c>
      <c r="B17" s="8" t="s">
        <v>15</v>
      </c>
      <c r="C17" s="34">
        <f>'Обращения граждан'!K39</f>
        <v>0</v>
      </c>
      <c r="D17" s="33" t="e">
        <f>#REF!</f>
        <v>#REF!</v>
      </c>
      <c r="E17" s="33">
        <f>'Ведомственная корреспонденция'!K41</f>
        <v>100</v>
      </c>
      <c r="F17" s="40" t="e">
        <f t="shared" si="0"/>
        <v>#REF!</v>
      </c>
      <c r="G17" s="20" t="e">
        <f>F17*100/F34</f>
        <v>#REF!</v>
      </c>
      <c r="H17" s="11"/>
      <c r="I17" s="11"/>
      <c r="J17" s="11"/>
      <c r="K17" s="21"/>
    </row>
    <row r="18" spans="1:11" ht="11.95" customHeight="1" x14ac:dyDescent="0.3">
      <c r="A18" s="30">
        <v>11</v>
      </c>
      <c r="B18" s="8" t="s">
        <v>16</v>
      </c>
      <c r="C18" s="34">
        <f>'Обращения граждан'!L39</f>
        <v>1</v>
      </c>
      <c r="D18" s="33" t="e">
        <f>#REF!</f>
        <v>#REF!</v>
      </c>
      <c r="E18" s="33">
        <f>'Ведомственная корреспонденция'!L41</f>
        <v>50</v>
      </c>
      <c r="F18" s="40" t="e">
        <f t="shared" si="0"/>
        <v>#REF!</v>
      </c>
      <c r="G18" s="20" t="e">
        <f>F18*100/F34</f>
        <v>#REF!</v>
      </c>
      <c r="H18" s="11"/>
      <c r="I18" s="11"/>
      <c r="J18" s="11"/>
      <c r="K18" s="21"/>
    </row>
    <row r="19" spans="1:11" ht="11.95" customHeight="1" x14ac:dyDescent="0.3">
      <c r="A19" s="30">
        <v>12</v>
      </c>
      <c r="B19" s="8" t="s">
        <v>17</v>
      </c>
      <c r="C19" s="34">
        <f>'Обращения граждан'!M39</f>
        <v>0</v>
      </c>
      <c r="D19" s="33" t="e">
        <f>#REF!</f>
        <v>#REF!</v>
      </c>
      <c r="E19" s="33">
        <f>'Ведомственная корреспонденция'!M41</f>
        <v>100</v>
      </c>
      <c r="F19" s="40" t="e">
        <f t="shared" si="0"/>
        <v>#REF!</v>
      </c>
      <c r="G19" s="20" t="e">
        <f>F19*100/F34</f>
        <v>#REF!</v>
      </c>
      <c r="H19" s="11"/>
      <c r="I19" s="11"/>
      <c r="J19" s="11"/>
      <c r="K19" s="21"/>
    </row>
    <row r="20" spans="1:11" ht="11.95" customHeight="1" x14ac:dyDescent="0.3">
      <c r="A20" s="30">
        <v>13</v>
      </c>
      <c r="B20" s="8" t="s">
        <v>18</v>
      </c>
      <c r="C20" s="34">
        <f>'Обращения граждан'!N39</f>
        <v>0</v>
      </c>
      <c r="D20" s="33" t="e">
        <f>#REF!</f>
        <v>#REF!</v>
      </c>
      <c r="E20" s="33">
        <f>'Ведомственная корреспонденция'!N41</f>
        <v>36</v>
      </c>
      <c r="F20" s="40" t="e">
        <f t="shared" si="0"/>
        <v>#REF!</v>
      </c>
      <c r="G20" s="20" t="e">
        <f>F20*100/F34</f>
        <v>#REF!</v>
      </c>
      <c r="H20" s="11"/>
      <c r="I20" s="11"/>
      <c r="J20" s="11"/>
      <c r="K20" s="21"/>
    </row>
    <row r="21" spans="1:11" ht="11.95" customHeight="1" x14ac:dyDescent="0.3">
      <c r="A21" s="30">
        <v>14</v>
      </c>
      <c r="B21" s="8" t="s">
        <v>19</v>
      </c>
      <c r="C21" s="34">
        <f>'Обращения граждан'!O39</f>
        <v>0</v>
      </c>
      <c r="D21" s="33" t="e">
        <f>#REF!</f>
        <v>#REF!</v>
      </c>
      <c r="E21" s="33">
        <f>'Ведомственная корреспонденция'!O41</f>
        <v>46</v>
      </c>
      <c r="F21" s="40" t="e">
        <f t="shared" si="0"/>
        <v>#REF!</v>
      </c>
      <c r="G21" s="20" t="e">
        <f>F21*100/F34</f>
        <v>#REF!</v>
      </c>
      <c r="H21" s="11"/>
      <c r="I21" s="11"/>
      <c r="J21" s="11"/>
      <c r="K21" s="21"/>
    </row>
    <row r="22" spans="1:11" ht="11.95" customHeight="1" x14ac:dyDescent="0.3">
      <c r="A22" s="30">
        <v>15</v>
      </c>
      <c r="B22" s="8" t="s">
        <v>20</v>
      </c>
      <c r="C22" s="34">
        <f>'Обращения граждан'!P39</f>
        <v>0</v>
      </c>
      <c r="D22" s="33" t="e">
        <f>#REF!</f>
        <v>#REF!</v>
      </c>
      <c r="E22" s="33">
        <f>'Ведомственная корреспонденция'!P41</f>
        <v>49</v>
      </c>
      <c r="F22" s="40" t="e">
        <f t="shared" si="0"/>
        <v>#REF!</v>
      </c>
      <c r="G22" s="20" t="e">
        <f>F22*100/F34</f>
        <v>#REF!</v>
      </c>
      <c r="H22" s="11"/>
      <c r="I22" s="11"/>
      <c r="J22" s="11"/>
      <c r="K22" s="21"/>
    </row>
    <row r="23" spans="1:11" ht="11.95" customHeight="1" x14ac:dyDescent="0.3">
      <c r="A23" s="30">
        <v>16</v>
      </c>
      <c r="B23" s="8" t="s">
        <v>21</v>
      </c>
      <c r="C23" s="34">
        <f>'Обращения граждан'!Q39</f>
        <v>3</v>
      </c>
      <c r="D23" s="33" t="e">
        <f>#REF!</f>
        <v>#REF!</v>
      </c>
      <c r="E23" s="33">
        <f>'Ведомственная корреспонденция'!Q41</f>
        <v>4</v>
      </c>
      <c r="F23" s="40" t="e">
        <f t="shared" si="0"/>
        <v>#REF!</v>
      </c>
      <c r="G23" s="20" t="e">
        <f>F23*100/F34</f>
        <v>#REF!</v>
      </c>
      <c r="H23" s="11"/>
      <c r="I23" s="11"/>
      <c r="J23" s="11"/>
      <c r="K23" s="21"/>
    </row>
    <row r="24" spans="1:11" ht="11.95" customHeight="1" x14ac:dyDescent="0.3">
      <c r="A24" s="30">
        <v>17</v>
      </c>
      <c r="B24" s="8" t="s">
        <v>102</v>
      </c>
      <c r="C24" s="34">
        <f>'Обращения граждан'!R39</f>
        <v>0</v>
      </c>
      <c r="D24" s="33" t="e">
        <f>#REF!</f>
        <v>#REF!</v>
      </c>
      <c r="E24" s="33">
        <f>'Ведомственная корреспонденция'!R41</f>
        <v>11</v>
      </c>
      <c r="F24" s="40" t="e">
        <f t="shared" si="0"/>
        <v>#REF!</v>
      </c>
      <c r="G24" s="20" t="e">
        <f>F24*100/F34</f>
        <v>#REF!</v>
      </c>
      <c r="H24" s="11"/>
      <c r="I24" s="11"/>
      <c r="J24" s="11"/>
      <c r="K24" s="21"/>
    </row>
    <row r="25" spans="1:11" s="36" customFormat="1" ht="11.95" customHeight="1" x14ac:dyDescent="0.3">
      <c r="A25" s="30">
        <v>18</v>
      </c>
      <c r="B25" s="8" t="s">
        <v>99</v>
      </c>
      <c r="C25" s="35">
        <f>'Обращения граждан'!S39</f>
        <v>0</v>
      </c>
      <c r="D25" s="35" t="e">
        <f>#REF!</f>
        <v>#REF!</v>
      </c>
      <c r="E25" s="35">
        <f>'Ведомственная корреспонденция'!S41</f>
        <v>23</v>
      </c>
      <c r="F25" s="40" t="e">
        <f t="shared" si="0"/>
        <v>#REF!</v>
      </c>
      <c r="G25" s="20" t="e">
        <f>F25*100/F34</f>
        <v>#REF!</v>
      </c>
      <c r="H25" s="35"/>
      <c r="I25" s="35"/>
      <c r="J25" s="35"/>
      <c r="K25" s="21"/>
    </row>
    <row r="26" spans="1:11" ht="11.95" customHeight="1" x14ac:dyDescent="0.3">
      <c r="A26" s="30">
        <v>19</v>
      </c>
      <c r="B26" s="8" t="s">
        <v>94</v>
      </c>
      <c r="C26" s="34">
        <f>'Обращения граждан'!T39</f>
        <v>0</v>
      </c>
      <c r="D26" s="33" t="e">
        <f>#REF!</f>
        <v>#REF!</v>
      </c>
      <c r="E26" s="33">
        <f>'Ведомственная корреспонденция'!T41</f>
        <v>66</v>
      </c>
      <c r="F26" s="40" t="e">
        <f t="shared" si="0"/>
        <v>#REF!</v>
      </c>
      <c r="G26" s="20" t="e">
        <f>F26*100/F34</f>
        <v>#REF!</v>
      </c>
      <c r="H26" s="11"/>
      <c r="I26" s="11"/>
      <c r="J26" s="11"/>
      <c r="K26" s="21"/>
    </row>
    <row r="27" spans="1:11" s="39" customFormat="1" ht="11.95" customHeight="1" x14ac:dyDescent="0.3">
      <c r="A27" s="30">
        <v>20</v>
      </c>
      <c r="B27" s="8" t="s">
        <v>104</v>
      </c>
      <c r="C27" s="38">
        <f>'Обращения граждан'!U39</f>
        <v>0</v>
      </c>
      <c r="D27" s="38" t="e">
        <f>#REF!</f>
        <v>#REF!</v>
      </c>
      <c r="E27" s="38">
        <f>'Ведомственная корреспонденция'!U41</f>
        <v>4</v>
      </c>
      <c r="F27" s="40" t="e">
        <f t="shared" si="0"/>
        <v>#REF!</v>
      </c>
      <c r="G27" s="20" t="e">
        <f>F27*100/F34</f>
        <v>#REF!</v>
      </c>
      <c r="H27" s="38"/>
      <c r="I27" s="38"/>
      <c r="J27" s="38"/>
      <c r="K27" s="21"/>
    </row>
    <row r="28" spans="1:11" ht="11.95" customHeight="1" x14ac:dyDescent="0.3">
      <c r="A28" s="30">
        <v>21</v>
      </c>
      <c r="B28" s="8" t="s">
        <v>105</v>
      </c>
      <c r="C28" s="34">
        <f>'Обращения граждан'!V39</f>
        <v>15</v>
      </c>
      <c r="D28" s="33" t="e">
        <f>#REF!</f>
        <v>#REF!</v>
      </c>
      <c r="E28" s="33">
        <f>'Ведомственная корреспонденция'!V41</f>
        <v>17</v>
      </c>
      <c r="F28" s="40" t="e">
        <f t="shared" si="0"/>
        <v>#REF!</v>
      </c>
      <c r="G28" s="20" t="e">
        <f>F28*100/F34</f>
        <v>#REF!</v>
      </c>
      <c r="H28" s="11"/>
      <c r="I28" s="11"/>
      <c r="J28" s="11"/>
      <c r="K28" s="21"/>
    </row>
    <row r="29" spans="1:11" ht="11.95" customHeight="1" x14ac:dyDescent="0.3">
      <c r="A29" s="30">
        <v>22</v>
      </c>
      <c r="B29" s="8" t="s">
        <v>125</v>
      </c>
      <c r="C29" s="34">
        <f>'Обращения граждан'!W39</f>
        <v>0</v>
      </c>
      <c r="D29" s="33" t="e">
        <f>#REF!</f>
        <v>#REF!</v>
      </c>
      <c r="E29" s="33">
        <f>'Ведомственная корреспонденция'!W41</f>
        <v>18</v>
      </c>
      <c r="F29" s="40" t="e">
        <f t="shared" si="0"/>
        <v>#REF!</v>
      </c>
      <c r="G29" s="20" t="e">
        <f>F29*100/F34</f>
        <v>#REF!</v>
      </c>
      <c r="H29" s="11"/>
      <c r="I29" s="11"/>
      <c r="J29" s="11"/>
      <c r="K29" s="21"/>
    </row>
    <row r="30" spans="1:11" s="42" customFormat="1" ht="11.95" customHeight="1" x14ac:dyDescent="0.3">
      <c r="A30" s="30">
        <v>23</v>
      </c>
      <c r="B30" s="8" t="s">
        <v>116</v>
      </c>
      <c r="C30" s="41">
        <f>'Обращения граждан'!X39</f>
        <v>0</v>
      </c>
      <c r="D30" s="41" t="e">
        <f>#REF!</f>
        <v>#REF!</v>
      </c>
      <c r="E30" s="41">
        <f>'Ведомственная корреспонденция'!W41</f>
        <v>18</v>
      </c>
      <c r="F30" s="41" t="e">
        <f>C30+D30+E30</f>
        <v>#REF!</v>
      </c>
      <c r="G30" s="20" t="e">
        <f>F30*100/F34</f>
        <v>#REF!</v>
      </c>
      <c r="H30" s="41"/>
      <c r="I30" s="41"/>
      <c r="J30" s="41"/>
      <c r="K30" s="21"/>
    </row>
    <row r="31" spans="1:11" s="42" customFormat="1" ht="11.95" customHeight="1" x14ac:dyDescent="0.3">
      <c r="A31" s="30">
        <v>24</v>
      </c>
      <c r="B31" s="8" t="s">
        <v>117</v>
      </c>
      <c r="C31" s="41">
        <f>'Обращения граждан'!Y39</f>
        <v>0</v>
      </c>
      <c r="D31" s="43" t="e">
        <f>#REF!</f>
        <v>#REF!</v>
      </c>
      <c r="E31" s="41">
        <f>'Ведомственная корреспонденция'!X41</f>
        <v>26</v>
      </c>
      <c r="F31" s="43" t="e">
        <f>C31+D31+E31</f>
        <v>#REF!</v>
      </c>
      <c r="G31" s="20" t="e">
        <f>F31*100/F36</f>
        <v>#REF!</v>
      </c>
      <c r="H31" s="41"/>
      <c r="I31" s="41"/>
      <c r="J31" s="41"/>
      <c r="K31" s="21"/>
    </row>
    <row r="32" spans="1:11" s="42" customFormat="1" ht="11.95" customHeight="1" x14ac:dyDescent="0.3">
      <c r="A32" s="30">
        <v>25</v>
      </c>
      <c r="B32" s="8" t="s">
        <v>123</v>
      </c>
      <c r="C32" s="43">
        <f>'Обращения граждан'!Z39</f>
        <v>0</v>
      </c>
      <c r="D32" s="43" t="e">
        <f>#REF!</f>
        <v>#REF!</v>
      </c>
      <c r="E32" s="41">
        <f>'Ведомственная корреспонденция'!Y41</f>
        <v>15</v>
      </c>
      <c r="F32" s="43" t="e">
        <f>C32+D32+E32</f>
        <v>#REF!</v>
      </c>
      <c r="G32" s="20" t="e">
        <f>F32*100/F34</f>
        <v>#REF!</v>
      </c>
      <c r="H32" s="41"/>
      <c r="I32" s="41"/>
      <c r="J32" s="41"/>
      <c r="K32" s="21"/>
    </row>
    <row r="33" spans="1:15" s="42" customFormat="1" ht="11.95" customHeight="1" x14ac:dyDescent="0.3">
      <c r="A33" s="30">
        <v>26</v>
      </c>
      <c r="B33" s="8" t="s">
        <v>101</v>
      </c>
      <c r="C33" s="41">
        <f>'Обращения граждан'!AA39</f>
        <v>0</v>
      </c>
      <c r="D33" s="43" t="e">
        <f>#REF!</f>
        <v>#REF!</v>
      </c>
      <c r="E33" s="41">
        <f>'Ведомственная корреспонденция'!AA41</f>
        <v>0</v>
      </c>
      <c r="F33" s="43" t="e">
        <f>C33+D33+E33</f>
        <v>#REF!</v>
      </c>
      <c r="G33" s="20" t="e">
        <f>F33*100/F34</f>
        <v>#REF!</v>
      </c>
      <c r="H33" s="41"/>
      <c r="I33" s="41"/>
      <c r="J33" s="41"/>
      <c r="K33" s="21"/>
    </row>
    <row r="34" spans="1:15" ht="11.95" customHeight="1" x14ac:dyDescent="0.3">
      <c r="A34" s="30">
        <v>27</v>
      </c>
      <c r="B34" s="9" t="s">
        <v>110</v>
      </c>
      <c r="C34" s="29">
        <f>SUM(C8:C29)</f>
        <v>286</v>
      </c>
      <c r="D34" s="29" t="e">
        <f>#REF!</f>
        <v>#REF!</v>
      </c>
      <c r="E34" s="29">
        <f>'Ведомственная корреспонденция'!AB41</f>
        <v>1895</v>
      </c>
      <c r="F34" s="30" t="e">
        <f t="shared" si="0"/>
        <v>#REF!</v>
      </c>
      <c r="G34" s="28">
        <v>100</v>
      </c>
      <c r="H34" s="23">
        <f>SUM(H8:H29)</f>
        <v>0</v>
      </c>
      <c r="I34" s="23">
        <f>SUM(I8:I29)</f>
        <v>0</v>
      </c>
      <c r="J34" s="23">
        <f>SUM(J8:J29)</f>
        <v>0</v>
      </c>
      <c r="K34" s="29">
        <f>SUM(K8:K29)</f>
        <v>0</v>
      </c>
      <c r="O34" t="s">
        <v>128</v>
      </c>
    </row>
    <row r="35" spans="1:15" ht="11.95" customHeight="1" x14ac:dyDescent="0.3">
      <c r="A35" s="30">
        <v>28</v>
      </c>
      <c r="B35" s="9" t="s">
        <v>109</v>
      </c>
      <c r="C35" s="23">
        <v>297</v>
      </c>
      <c r="D35" s="23">
        <v>67</v>
      </c>
      <c r="E35" s="23">
        <v>1668</v>
      </c>
      <c r="F35" s="30">
        <f t="shared" ref="F35" si="1">C35+D35+E35</f>
        <v>2032</v>
      </c>
      <c r="G35" s="23"/>
      <c r="H35" s="23">
        <v>167</v>
      </c>
      <c r="I35" s="23">
        <v>246</v>
      </c>
      <c r="J35" s="23">
        <v>10</v>
      </c>
      <c r="K35" s="29">
        <v>1418</v>
      </c>
    </row>
    <row r="36" spans="1:15" ht="11.95" customHeight="1" x14ac:dyDescent="0.3">
      <c r="A36" s="30">
        <v>29</v>
      </c>
      <c r="B36" s="9" t="s">
        <v>111</v>
      </c>
      <c r="C36" s="28">
        <f>C34-C35</f>
        <v>-11</v>
      </c>
      <c r="D36" s="28" t="e">
        <f>D34-D35</f>
        <v>#REF!</v>
      </c>
      <c r="E36" s="28">
        <f>E34-E35</f>
        <v>227</v>
      </c>
      <c r="F36" s="28" t="e">
        <f>F34-F35</f>
        <v>#REF!</v>
      </c>
      <c r="G36" s="28" t="s">
        <v>127</v>
      </c>
      <c r="H36" s="28">
        <f>H34-H35</f>
        <v>-167</v>
      </c>
      <c r="I36" s="28">
        <f>I34-I35</f>
        <v>-246</v>
      </c>
      <c r="J36" s="28">
        <f>J34-J35</f>
        <v>-10</v>
      </c>
      <c r="K36" s="28">
        <f>K34-K35</f>
        <v>-1418</v>
      </c>
    </row>
    <row r="37" spans="1:15" ht="11.95" customHeight="1" x14ac:dyDescent="0.3">
      <c r="A37" s="30">
        <v>30</v>
      </c>
      <c r="B37" s="8" t="s">
        <v>112</v>
      </c>
      <c r="C37" s="11"/>
      <c r="D37" s="11"/>
      <c r="E37" s="11"/>
      <c r="F37" s="30"/>
      <c r="G37" s="11"/>
      <c r="H37" s="11"/>
      <c r="I37" s="11"/>
      <c r="J37" s="11"/>
      <c r="K37" s="21"/>
    </row>
    <row r="38" spans="1:15" ht="11.95" customHeight="1" x14ac:dyDescent="0.3">
      <c r="A38" s="30">
        <v>31</v>
      </c>
      <c r="B38" s="8" t="s">
        <v>106</v>
      </c>
      <c r="C38" s="11"/>
      <c r="D38" s="11"/>
      <c r="E38" s="11"/>
      <c r="F38" s="30"/>
      <c r="G38" s="11"/>
      <c r="H38" s="11"/>
      <c r="I38" s="11"/>
      <c r="J38" s="11"/>
      <c r="K38" s="21"/>
    </row>
    <row r="39" spans="1:15" ht="11.95" customHeight="1" x14ac:dyDescent="0.3">
      <c r="A39" s="30">
        <v>32</v>
      </c>
      <c r="B39" s="9" t="s">
        <v>111</v>
      </c>
      <c r="C39" s="11"/>
      <c r="D39" s="11"/>
      <c r="E39" s="11"/>
      <c r="F39" s="28">
        <f>F37-F38</f>
        <v>0</v>
      </c>
      <c r="G39" s="28" t="e">
        <f>F37/F38*100</f>
        <v>#DIV/0!</v>
      </c>
      <c r="H39" s="11"/>
      <c r="I39" s="11"/>
      <c r="J39" s="11"/>
      <c r="K39" s="21"/>
    </row>
    <row r="40" spans="1:15" ht="11.95" customHeight="1" x14ac:dyDescent="0.3">
      <c r="A40" s="30">
        <v>33</v>
      </c>
      <c r="B40" s="9" t="s">
        <v>113</v>
      </c>
      <c r="C40" s="11"/>
      <c r="D40" s="11"/>
      <c r="E40" s="11"/>
      <c r="F40" s="30" t="e">
        <f>F34+F37</f>
        <v>#REF!</v>
      </c>
      <c r="G40" s="11"/>
      <c r="H40" s="11"/>
      <c r="I40" s="11"/>
      <c r="J40" s="11"/>
      <c r="K40" s="21"/>
    </row>
    <row r="41" spans="1:15" ht="11.95" customHeight="1" x14ac:dyDescent="0.3">
      <c r="A41" s="30">
        <v>34</v>
      </c>
      <c r="B41" s="9" t="s">
        <v>107</v>
      </c>
      <c r="C41" s="11"/>
      <c r="D41" s="11"/>
      <c r="E41" s="11"/>
      <c r="F41" s="30">
        <f>F35+F38</f>
        <v>2032</v>
      </c>
      <c r="G41" s="11"/>
      <c r="H41" s="11"/>
      <c r="I41" s="11"/>
      <c r="J41" s="11"/>
      <c r="K41" s="21"/>
    </row>
    <row r="42" spans="1:15" ht="11.95" customHeight="1" x14ac:dyDescent="0.3">
      <c r="A42" s="30">
        <v>35</v>
      </c>
      <c r="B42" s="9" t="s">
        <v>111</v>
      </c>
      <c r="C42" s="11"/>
      <c r="D42" s="11"/>
      <c r="E42" s="11"/>
      <c r="F42" s="28" t="e">
        <f>F40-F41</f>
        <v>#REF!</v>
      </c>
      <c r="G42" s="28" t="e">
        <f>F40/F41*100</f>
        <v>#REF!</v>
      </c>
      <c r="H42" s="11"/>
      <c r="I42" s="11"/>
      <c r="J42" s="11"/>
      <c r="K42" s="22"/>
    </row>
    <row r="43" spans="1:15" x14ac:dyDescent="0.3">
      <c r="B43" s="44" t="s">
        <v>86</v>
      </c>
      <c r="C43" s="44"/>
      <c r="D43" s="44"/>
      <c r="E43" s="44"/>
      <c r="F43" s="44"/>
      <c r="G43" s="44"/>
      <c r="H43" s="44"/>
      <c r="I43" s="44"/>
      <c r="J43" s="44"/>
      <c r="K43" s="44"/>
    </row>
    <row r="44" spans="1:15" x14ac:dyDescent="0.3">
      <c r="B44" s="44"/>
      <c r="C44" s="44"/>
      <c r="D44" s="44"/>
      <c r="E44" s="44"/>
      <c r="F44" s="44"/>
      <c r="G44" s="44"/>
      <c r="H44" s="44"/>
      <c r="I44" s="44"/>
      <c r="J44" s="44"/>
      <c r="K44" s="44"/>
    </row>
  </sheetData>
  <mergeCells count="15">
    <mergeCell ref="I1:J1"/>
    <mergeCell ref="B4:J4"/>
    <mergeCell ref="B3:J3"/>
    <mergeCell ref="B2:J2"/>
    <mergeCell ref="F5:F6"/>
    <mergeCell ref="G5:G6"/>
    <mergeCell ref="H5:J5"/>
    <mergeCell ref="B44:K44"/>
    <mergeCell ref="K5:K6"/>
    <mergeCell ref="A5:A6"/>
    <mergeCell ref="E5:E6"/>
    <mergeCell ref="B5:B6"/>
    <mergeCell ref="C5:C6"/>
    <mergeCell ref="D5:D6"/>
    <mergeCell ref="B43:K43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workbookViewId="0">
      <selection activeCell="K14" sqref="K14"/>
    </sheetView>
  </sheetViews>
  <sheetFormatPr defaultRowHeight="14.4" x14ac:dyDescent="0.3"/>
  <cols>
    <col min="1" max="1" width="18.69921875" customWidth="1"/>
    <col min="2" max="2" width="4.8984375" customWidth="1"/>
    <col min="3" max="5" width="4.296875" customWidth="1"/>
    <col min="6" max="6" width="4.296875" style="36" customWidth="1"/>
    <col min="7" max="18" width="4.296875" customWidth="1"/>
    <col min="19" max="20" width="4.296875" style="36" customWidth="1"/>
    <col min="21" max="27" width="4.296875" customWidth="1"/>
    <col min="28" max="28" width="5.3984375" customWidth="1"/>
    <col min="29" max="29" width="9.09765625" customWidth="1"/>
  </cols>
  <sheetData>
    <row r="1" spans="1:31" x14ac:dyDescent="0.3">
      <c r="A1" s="18"/>
      <c r="B1" s="26"/>
      <c r="C1" s="4" t="s">
        <v>74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53"/>
      <c r="AB1" s="53"/>
      <c r="AC1" s="3"/>
    </row>
    <row r="2" spans="1:31" x14ac:dyDescent="0.3">
      <c r="A2" s="60" t="s">
        <v>114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5"/>
    </row>
    <row r="3" spans="1:31" ht="14.4" customHeight="1" x14ac:dyDescent="0.3">
      <c r="A3" s="18"/>
      <c r="B3" s="26"/>
      <c r="C3" s="26"/>
      <c r="D3" s="26"/>
      <c r="E3" s="6" t="s">
        <v>75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26"/>
      <c r="AC3" s="3"/>
    </row>
    <row r="4" spans="1:31" ht="15" customHeight="1" x14ac:dyDescent="0.3">
      <c r="A4" s="58"/>
      <c r="B4" s="58" t="s">
        <v>23</v>
      </c>
      <c r="C4" s="58" t="s">
        <v>92</v>
      </c>
      <c r="D4" s="58" t="s">
        <v>24</v>
      </c>
      <c r="E4" s="58" t="s">
        <v>25</v>
      </c>
      <c r="F4" s="58" t="s">
        <v>95</v>
      </c>
      <c r="G4" s="56" t="s">
        <v>71</v>
      </c>
      <c r="H4" s="58" t="s">
        <v>26</v>
      </c>
      <c r="I4" s="56" t="s">
        <v>96</v>
      </c>
      <c r="J4" s="56" t="s">
        <v>73</v>
      </c>
      <c r="K4" s="56" t="s">
        <v>27</v>
      </c>
      <c r="L4" s="56" t="s">
        <v>28</v>
      </c>
      <c r="M4" s="56" t="s">
        <v>29</v>
      </c>
      <c r="N4" s="56" t="s">
        <v>30</v>
      </c>
      <c r="O4" s="56" t="s">
        <v>72</v>
      </c>
      <c r="P4" s="56" t="s">
        <v>31</v>
      </c>
      <c r="Q4" s="56" t="s">
        <v>32</v>
      </c>
      <c r="R4" s="56" t="s">
        <v>118</v>
      </c>
      <c r="S4" s="56" t="s">
        <v>97</v>
      </c>
      <c r="T4" s="58" t="s">
        <v>124</v>
      </c>
      <c r="U4" s="56" t="s">
        <v>119</v>
      </c>
      <c r="V4" s="56" t="s">
        <v>120</v>
      </c>
      <c r="W4" s="56" t="s">
        <v>121</v>
      </c>
      <c r="X4" s="56" t="s">
        <v>116</v>
      </c>
      <c r="Y4" s="56" t="s">
        <v>122</v>
      </c>
      <c r="Z4" s="56" t="s">
        <v>123</v>
      </c>
      <c r="AA4" s="56" t="s">
        <v>101</v>
      </c>
      <c r="AB4" s="58" t="s">
        <v>33</v>
      </c>
    </row>
    <row r="5" spans="1:31" ht="19.45" customHeight="1" x14ac:dyDescent="0.3">
      <c r="A5" s="58"/>
      <c r="B5" s="58"/>
      <c r="C5" s="58"/>
      <c r="D5" s="58"/>
      <c r="E5" s="58"/>
      <c r="F5" s="58"/>
      <c r="G5" s="57"/>
      <c r="H5" s="58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8"/>
      <c r="U5" s="57"/>
      <c r="V5" s="57"/>
      <c r="W5" s="57"/>
      <c r="X5" s="57"/>
      <c r="Y5" s="57"/>
      <c r="Z5" s="57"/>
      <c r="AA5" s="57"/>
      <c r="AB5" s="58"/>
    </row>
    <row r="6" spans="1:31" ht="14.15" customHeight="1" x14ac:dyDescent="0.3">
      <c r="A6" s="19" t="s">
        <v>34</v>
      </c>
      <c r="B6" s="27">
        <v>44</v>
      </c>
      <c r="C6" s="27">
        <v>27</v>
      </c>
      <c r="D6" s="27">
        <v>13</v>
      </c>
      <c r="E6" s="27">
        <v>8</v>
      </c>
      <c r="F6" s="27">
        <v>18</v>
      </c>
      <c r="G6" s="27">
        <v>9</v>
      </c>
      <c r="H6" s="27">
        <v>11</v>
      </c>
      <c r="I6" s="27"/>
      <c r="J6" s="27">
        <v>2</v>
      </c>
      <c r="K6" s="27">
        <v>5</v>
      </c>
      <c r="L6" s="27">
        <v>6</v>
      </c>
      <c r="M6" s="27">
        <v>2</v>
      </c>
      <c r="N6" s="27">
        <v>1</v>
      </c>
      <c r="O6" s="27">
        <v>2</v>
      </c>
      <c r="P6" s="27">
        <v>4</v>
      </c>
      <c r="Q6" s="27"/>
      <c r="R6" s="27">
        <v>3</v>
      </c>
      <c r="S6" s="27"/>
      <c r="T6" s="27">
        <v>53</v>
      </c>
      <c r="U6" s="27">
        <v>1</v>
      </c>
      <c r="V6" s="27">
        <v>3</v>
      </c>
      <c r="W6" s="27">
        <v>1</v>
      </c>
      <c r="X6" s="27"/>
      <c r="Y6" s="27"/>
      <c r="Z6" s="27"/>
      <c r="AA6" s="27"/>
      <c r="AB6" s="2">
        <f t="shared" ref="AB6:AB40" si="0">SUM(B6:AA6)</f>
        <v>213</v>
      </c>
    </row>
    <row r="7" spans="1:31" ht="13" customHeight="1" x14ac:dyDescent="0.3">
      <c r="A7" s="19" t="s">
        <v>35</v>
      </c>
      <c r="B7" s="27">
        <v>50</v>
      </c>
      <c r="C7" s="27">
        <v>43</v>
      </c>
      <c r="D7" s="27">
        <v>40</v>
      </c>
      <c r="E7" s="27">
        <v>13</v>
      </c>
      <c r="F7" s="27">
        <v>23</v>
      </c>
      <c r="G7" s="27">
        <v>18</v>
      </c>
      <c r="H7" s="27">
        <v>41</v>
      </c>
      <c r="I7" s="27"/>
      <c r="J7" s="27">
        <v>3</v>
      </c>
      <c r="K7" s="27">
        <v>14</v>
      </c>
      <c r="L7" s="27">
        <v>12</v>
      </c>
      <c r="M7" s="27">
        <v>17</v>
      </c>
      <c r="N7" s="27">
        <v>5</v>
      </c>
      <c r="O7" s="27">
        <v>9</v>
      </c>
      <c r="P7" s="27">
        <v>17</v>
      </c>
      <c r="Q7" s="27">
        <v>2</v>
      </c>
      <c r="R7" s="27">
        <v>7</v>
      </c>
      <c r="S7" s="27">
        <v>5</v>
      </c>
      <c r="T7" s="27">
        <v>13</v>
      </c>
      <c r="U7" s="27"/>
      <c r="V7" s="27">
        <v>9</v>
      </c>
      <c r="W7" s="27"/>
      <c r="X7" s="27">
        <v>3</v>
      </c>
      <c r="Y7" s="27">
        <v>1</v>
      </c>
      <c r="Z7" s="27"/>
      <c r="AA7" s="27"/>
      <c r="AB7" s="2">
        <f t="shared" si="0"/>
        <v>345</v>
      </c>
      <c r="AC7">
        <v>-16</v>
      </c>
    </row>
    <row r="8" spans="1:31" ht="13" customHeight="1" x14ac:dyDescent="0.3">
      <c r="A8" s="19" t="s">
        <v>36</v>
      </c>
      <c r="B8" s="27"/>
      <c r="C8" s="27">
        <v>2</v>
      </c>
      <c r="D8" s="27">
        <v>2</v>
      </c>
      <c r="E8" s="27"/>
      <c r="F8" s="27"/>
      <c r="G8" s="27">
        <v>103</v>
      </c>
      <c r="H8" s="27"/>
      <c r="I8" s="27"/>
      <c r="J8" s="27"/>
      <c r="K8" s="27"/>
      <c r="L8" s="27">
        <v>4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">
        <f t="shared" si="0"/>
        <v>111</v>
      </c>
    </row>
    <row r="9" spans="1:31" ht="13" customHeight="1" x14ac:dyDescent="0.3">
      <c r="A9" s="19" t="s">
        <v>37</v>
      </c>
      <c r="B9" s="27"/>
      <c r="C9" s="27"/>
      <c r="D9" s="27">
        <v>48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">
        <f t="shared" si="0"/>
        <v>48</v>
      </c>
    </row>
    <row r="10" spans="1:31" ht="13" customHeight="1" x14ac:dyDescent="0.3">
      <c r="A10" s="19" t="s">
        <v>38</v>
      </c>
      <c r="B10" s="27">
        <v>1</v>
      </c>
      <c r="C10" s="27">
        <v>14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">
        <f t="shared" si="0"/>
        <v>15</v>
      </c>
    </row>
    <row r="11" spans="1:31" ht="13" customHeight="1" x14ac:dyDescent="0.3">
      <c r="A11" s="19" t="s">
        <v>39</v>
      </c>
      <c r="B11" s="27"/>
      <c r="C11" s="27">
        <v>30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">
        <f t="shared" si="0"/>
        <v>30</v>
      </c>
    </row>
    <row r="12" spans="1:31" ht="13" customHeight="1" x14ac:dyDescent="0.3">
      <c r="A12" s="19" t="s">
        <v>40</v>
      </c>
      <c r="B12" s="27">
        <v>1</v>
      </c>
      <c r="C12" s="27">
        <v>19</v>
      </c>
      <c r="D12" s="27"/>
      <c r="E12" s="27"/>
      <c r="F12" s="27"/>
      <c r="G12" s="27">
        <v>7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>
        <v>1</v>
      </c>
      <c r="T12" s="27"/>
      <c r="U12" s="27"/>
      <c r="V12" s="27"/>
      <c r="W12" s="27"/>
      <c r="X12" s="27"/>
      <c r="Y12" s="27"/>
      <c r="Z12" s="27"/>
      <c r="AA12" s="27"/>
      <c r="AB12" s="2">
        <f t="shared" si="0"/>
        <v>28</v>
      </c>
    </row>
    <row r="13" spans="1:31" ht="13" customHeight="1" x14ac:dyDescent="0.3">
      <c r="A13" s="19" t="s">
        <v>41</v>
      </c>
      <c r="B13" s="27">
        <v>1</v>
      </c>
      <c r="C13" s="27">
        <v>35</v>
      </c>
      <c r="D13" s="27"/>
      <c r="E13" s="27"/>
      <c r="F13" s="27"/>
      <c r="G13" s="27">
        <v>1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">
        <f t="shared" si="0"/>
        <v>37</v>
      </c>
    </row>
    <row r="14" spans="1:31" ht="13" customHeight="1" x14ac:dyDescent="0.3">
      <c r="A14" s="19" t="s">
        <v>42</v>
      </c>
      <c r="B14" s="27">
        <v>5</v>
      </c>
      <c r="C14" s="27">
        <v>3</v>
      </c>
      <c r="D14" s="27">
        <v>19</v>
      </c>
      <c r="E14" s="27"/>
      <c r="F14" s="27"/>
      <c r="G14" s="27"/>
      <c r="H14" s="27"/>
      <c r="I14" s="27"/>
      <c r="J14" s="27"/>
      <c r="K14" s="27">
        <v>15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">
        <f t="shared" si="0"/>
        <v>42</v>
      </c>
    </row>
    <row r="15" spans="1:31" ht="13" customHeight="1" x14ac:dyDescent="0.3">
      <c r="A15" s="19" t="s">
        <v>43</v>
      </c>
      <c r="B15" s="27"/>
      <c r="C15" s="27"/>
      <c r="D15" s="27"/>
      <c r="E15" s="27"/>
      <c r="F15" s="27"/>
      <c r="G15" s="27">
        <v>70</v>
      </c>
      <c r="H15" s="27"/>
      <c r="I15" s="27"/>
      <c r="J15" s="27"/>
      <c r="K15" s="27"/>
      <c r="L15" s="27"/>
      <c r="M15" s="27"/>
      <c r="N15" s="27">
        <v>1</v>
      </c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">
        <f t="shared" si="0"/>
        <v>71</v>
      </c>
    </row>
    <row r="16" spans="1:31" ht="13" customHeight="1" x14ac:dyDescent="0.3">
      <c r="A16" s="19" t="s">
        <v>44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">
        <f t="shared" si="0"/>
        <v>0</v>
      </c>
      <c r="AE16" t="s">
        <v>90</v>
      </c>
    </row>
    <row r="17" spans="1:28" ht="13" customHeight="1" x14ac:dyDescent="0.3">
      <c r="A17" s="19" t="s">
        <v>45</v>
      </c>
      <c r="B17" s="27"/>
      <c r="C17" s="27">
        <v>37</v>
      </c>
      <c r="D17" s="27"/>
      <c r="E17" s="27"/>
      <c r="F17" s="27"/>
      <c r="G17" s="27"/>
      <c r="H17" s="27">
        <v>3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">
        <f t="shared" si="0"/>
        <v>40</v>
      </c>
    </row>
    <row r="18" spans="1:28" ht="13" customHeight="1" x14ac:dyDescent="0.3">
      <c r="A18" s="19" t="s">
        <v>46</v>
      </c>
      <c r="B18" s="27"/>
      <c r="C18" s="27">
        <v>67</v>
      </c>
      <c r="D18" s="27">
        <v>8</v>
      </c>
      <c r="E18" s="27"/>
      <c r="F18" s="27"/>
      <c r="G18" s="27"/>
      <c r="H18" s="27">
        <v>4</v>
      </c>
      <c r="I18" s="27"/>
      <c r="J18" s="27"/>
      <c r="K18" s="27"/>
      <c r="L18" s="27">
        <v>12</v>
      </c>
      <c r="M18" s="27"/>
      <c r="N18" s="27">
        <v>2</v>
      </c>
      <c r="O18" s="27">
        <v>1</v>
      </c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">
        <f t="shared" si="0"/>
        <v>94</v>
      </c>
    </row>
    <row r="19" spans="1:28" ht="13" customHeight="1" x14ac:dyDescent="0.3">
      <c r="A19" s="19" t="s">
        <v>47</v>
      </c>
      <c r="B19" s="27"/>
      <c r="C19" s="27">
        <v>2</v>
      </c>
      <c r="D19" s="27"/>
      <c r="E19" s="27"/>
      <c r="F19" s="27"/>
      <c r="G19" s="27"/>
      <c r="H19" s="27"/>
      <c r="I19" s="27"/>
      <c r="J19" s="27"/>
      <c r="K19" s="27"/>
      <c r="L19" s="27">
        <v>10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">
        <f t="shared" si="0"/>
        <v>12</v>
      </c>
    </row>
    <row r="20" spans="1:28" ht="13" customHeight="1" x14ac:dyDescent="0.3">
      <c r="A20" s="19" t="s">
        <v>48</v>
      </c>
      <c r="B20" s="27">
        <v>27</v>
      </c>
      <c r="C20" s="27">
        <v>1</v>
      </c>
      <c r="D20" s="27"/>
      <c r="E20" s="27"/>
      <c r="F20" s="27"/>
      <c r="G20" s="27">
        <v>2</v>
      </c>
      <c r="H20" s="27">
        <v>1</v>
      </c>
      <c r="I20" s="27">
        <v>5</v>
      </c>
      <c r="J20" s="27"/>
      <c r="K20" s="27"/>
      <c r="L20" s="27"/>
      <c r="M20" s="27"/>
      <c r="N20" s="27"/>
      <c r="O20" s="27"/>
      <c r="P20" s="27"/>
      <c r="Q20" s="27"/>
      <c r="R20" s="27"/>
      <c r="S20" s="27">
        <v>16</v>
      </c>
      <c r="T20" s="27"/>
      <c r="U20" s="27"/>
      <c r="V20" s="27"/>
      <c r="W20" s="27"/>
      <c r="X20" s="27"/>
      <c r="Y20" s="27"/>
      <c r="Z20" s="27"/>
      <c r="AA20" s="27"/>
      <c r="AB20" s="2">
        <f t="shared" si="0"/>
        <v>52</v>
      </c>
    </row>
    <row r="21" spans="1:28" ht="13" customHeight="1" x14ac:dyDescent="0.3">
      <c r="A21" s="19" t="s">
        <v>49</v>
      </c>
      <c r="B21" s="27">
        <v>1</v>
      </c>
      <c r="C21" s="27">
        <v>7</v>
      </c>
      <c r="D21" s="27">
        <v>3</v>
      </c>
      <c r="E21" s="27"/>
      <c r="F21" s="27"/>
      <c r="G21" s="27"/>
      <c r="H21" s="27">
        <v>4</v>
      </c>
      <c r="I21" s="27"/>
      <c r="J21" s="27"/>
      <c r="K21" s="27"/>
      <c r="L21" s="27"/>
      <c r="M21" s="27"/>
      <c r="N21" s="27"/>
      <c r="O21" s="27">
        <v>1</v>
      </c>
      <c r="P21" s="27">
        <v>22</v>
      </c>
      <c r="Q21" s="27"/>
      <c r="R21" s="27"/>
      <c r="S21" s="27"/>
      <c r="T21" s="27"/>
      <c r="U21" s="27">
        <v>3</v>
      </c>
      <c r="V21" s="27"/>
      <c r="W21" s="27"/>
      <c r="X21" s="27"/>
      <c r="Y21" s="27"/>
      <c r="Z21" s="27"/>
      <c r="AA21" s="27"/>
      <c r="AB21" s="2">
        <f t="shared" si="0"/>
        <v>41</v>
      </c>
    </row>
    <row r="22" spans="1:28" ht="13" customHeight="1" x14ac:dyDescent="0.3">
      <c r="A22" s="19" t="s">
        <v>50</v>
      </c>
      <c r="B22" s="27"/>
      <c r="C22" s="27"/>
      <c r="D22" s="27">
        <v>6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>
        <v>1</v>
      </c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">
        <f t="shared" si="0"/>
        <v>7</v>
      </c>
    </row>
    <row r="23" spans="1:28" ht="13" customHeight="1" x14ac:dyDescent="0.3">
      <c r="A23" s="19" t="s">
        <v>51</v>
      </c>
      <c r="B23" s="27"/>
      <c r="C23" s="27"/>
      <c r="D23" s="27">
        <v>1</v>
      </c>
      <c r="E23" s="27"/>
      <c r="F23" s="27"/>
      <c r="G23" s="27">
        <v>1</v>
      </c>
      <c r="H23" s="27"/>
      <c r="I23" s="27"/>
      <c r="J23" s="27"/>
      <c r="K23" s="27">
        <v>1</v>
      </c>
      <c r="L23" s="27"/>
      <c r="M23" s="27"/>
      <c r="N23" s="27"/>
      <c r="O23" s="27"/>
      <c r="P23" s="27">
        <v>3</v>
      </c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">
        <f t="shared" si="0"/>
        <v>6</v>
      </c>
    </row>
    <row r="24" spans="1:28" ht="13" customHeight="1" x14ac:dyDescent="0.3">
      <c r="A24" s="19" t="s">
        <v>52</v>
      </c>
      <c r="B24" s="27"/>
      <c r="C24" s="27"/>
      <c r="D24" s="27">
        <v>6</v>
      </c>
      <c r="E24" s="27"/>
      <c r="F24" s="27"/>
      <c r="G24" s="27"/>
      <c r="H24" s="27"/>
      <c r="I24" s="27"/>
      <c r="J24" s="27"/>
      <c r="K24" s="27">
        <v>20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">
        <f t="shared" si="0"/>
        <v>26</v>
      </c>
    </row>
    <row r="25" spans="1:28" ht="13" customHeight="1" x14ac:dyDescent="0.3">
      <c r="A25" s="19" t="s">
        <v>53</v>
      </c>
      <c r="B25" s="27">
        <v>3</v>
      </c>
      <c r="C25" s="27"/>
      <c r="D25" s="27"/>
      <c r="E25" s="27"/>
      <c r="F25" s="27"/>
      <c r="G25" s="27"/>
      <c r="H25" s="27">
        <v>109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">
        <f t="shared" si="0"/>
        <v>112</v>
      </c>
    </row>
    <row r="26" spans="1:28" ht="13" customHeight="1" x14ac:dyDescent="0.3">
      <c r="A26" s="19" t="s">
        <v>54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>
        <v>25</v>
      </c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">
        <f t="shared" si="0"/>
        <v>25</v>
      </c>
    </row>
    <row r="27" spans="1:28" ht="13" customHeight="1" x14ac:dyDescent="0.3">
      <c r="A27" s="19" t="s">
        <v>55</v>
      </c>
      <c r="B27" s="27">
        <v>13</v>
      </c>
      <c r="C27" s="27"/>
      <c r="D27" s="27">
        <v>1</v>
      </c>
      <c r="E27" s="27"/>
      <c r="F27" s="27"/>
      <c r="G27" s="27"/>
      <c r="H27" s="27">
        <v>4</v>
      </c>
      <c r="I27" s="27"/>
      <c r="J27" s="27"/>
      <c r="K27" s="27">
        <v>1</v>
      </c>
      <c r="L27" s="27"/>
      <c r="M27" s="27"/>
      <c r="N27" s="27"/>
      <c r="O27" s="27"/>
      <c r="P27" s="27"/>
      <c r="Q27" s="27"/>
      <c r="R27" s="27"/>
      <c r="S27" s="27">
        <v>1</v>
      </c>
      <c r="T27" s="27"/>
      <c r="U27" s="27"/>
      <c r="V27" s="27"/>
      <c r="W27" s="27"/>
      <c r="X27" s="27"/>
      <c r="Y27" s="27"/>
      <c r="Z27" s="27"/>
      <c r="AA27" s="27"/>
      <c r="AB27" s="2">
        <f t="shared" si="0"/>
        <v>20</v>
      </c>
    </row>
    <row r="28" spans="1:28" ht="13" customHeight="1" x14ac:dyDescent="0.3">
      <c r="A28" s="19" t="s">
        <v>56</v>
      </c>
      <c r="B28" s="27">
        <v>12</v>
      </c>
      <c r="C28" s="27">
        <v>3</v>
      </c>
      <c r="D28" s="27">
        <v>6</v>
      </c>
      <c r="E28" s="27"/>
      <c r="F28" s="27"/>
      <c r="G28" s="27"/>
      <c r="H28" s="27">
        <v>1</v>
      </c>
      <c r="I28" s="27"/>
      <c r="J28" s="27"/>
      <c r="K28" s="27">
        <v>3</v>
      </c>
      <c r="L28" s="27"/>
      <c r="M28" s="27"/>
      <c r="N28" s="27"/>
      <c r="O28" s="27"/>
      <c r="P28" s="27">
        <v>1</v>
      </c>
      <c r="Q28" s="27"/>
      <c r="R28" s="27"/>
      <c r="S28" s="27"/>
      <c r="T28" s="27"/>
      <c r="U28" s="27"/>
      <c r="V28" s="27">
        <v>4</v>
      </c>
      <c r="W28" s="27"/>
      <c r="X28" s="27"/>
      <c r="Y28" s="27"/>
      <c r="Z28" s="27"/>
      <c r="AA28" s="27"/>
      <c r="AB28" s="2">
        <f t="shared" si="0"/>
        <v>30</v>
      </c>
    </row>
    <row r="29" spans="1:28" ht="13" customHeight="1" x14ac:dyDescent="0.3">
      <c r="A29" s="19" t="s">
        <v>57</v>
      </c>
      <c r="B29" s="27">
        <v>6</v>
      </c>
      <c r="C29" s="27">
        <v>2</v>
      </c>
      <c r="D29" s="27">
        <v>3</v>
      </c>
      <c r="E29" s="27"/>
      <c r="F29" s="27"/>
      <c r="G29" s="27"/>
      <c r="H29" s="27">
        <v>3</v>
      </c>
      <c r="I29" s="27"/>
      <c r="J29" s="27"/>
      <c r="K29" s="27"/>
      <c r="L29" s="27"/>
      <c r="M29" s="27">
        <v>70</v>
      </c>
      <c r="N29" s="27"/>
      <c r="O29" s="27"/>
      <c r="P29" s="27"/>
      <c r="Q29" s="27"/>
      <c r="R29" s="27"/>
      <c r="S29" s="27"/>
      <c r="T29" s="27"/>
      <c r="U29" s="27"/>
      <c r="V29" s="27">
        <v>1</v>
      </c>
      <c r="W29" s="27"/>
      <c r="X29" s="27"/>
      <c r="Y29" s="27">
        <v>14</v>
      </c>
      <c r="Z29" s="27">
        <v>4</v>
      </c>
      <c r="AA29" s="27"/>
      <c r="AB29" s="2">
        <f t="shared" si="0"/>
        <v>103</v>
      </c>
    </row>
    <row r="30" spans="1:28" ht="13" customHeight="1" x14ac:dyDescent="0.3">
      <c r="A30" s="19" t="s">
        <v>58</v>
      </c>
      <c r="B30" s="27">
        <v>25</v>
      </c>
      <c r="C30" s="27">
        <v>25</v>
      </c>
      <c r="D30" s="27">
        <v>1</v>
      </c>
      <c r="E30" s="27"/>
      <c r="F30" s="27"/>
      <c r="G30" s="27"/>
      <c r="H30" s="27">
        <v>1</v>
      </c>
      <c r="I30" s="27"/>
      <c r="J30" s="27">
        <v>3</v>
      </c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>
        <v>15</v>
      </c>
      <c r="Y30" s="27"/>
      <c r="Z30" s="27"/>
      <c r="AA30" s="27"/>
      <c r="AB30" s="2">
        <f t="shared" si="0"/>
        <v>70</v>
      </c>
    </row>
    <row r="31" spans="1:28" ht="13" customHeight="1" x14ac:dyDescent="0.3">
      <c r="A31" s="19" t="s">
        <v>59</v>
      </c>
      <c r="B31" s="27">
        <v>8</v>
      </c>
      <c r="C31" s="27">
        <v>17</v>
      </c>
      <c r="D31" s="27">
        <v>4</v>
      </c>
      <c r="E31" s="27"/>
      <c r="F31" s="27"/>
      <c r="G31" s="27">
        <v>7</v>
      </c>
      <c r="H31" s="27"/>
      <c r="I31" s="27"/>
      <c r="J31" s="27">
        <v>3</v>
      </c>
      <c r="K31" s="27">
        <v>4</v>
      </c>
      <c r="L31" s="27">
        <v>6</v>
      </c>
      <c r="M31" s="27">
        <v>1</v>
      </c>
      <c r="N31" s="27"/>
      <c r="O31" s="27"/>
      <c r="P31" s="27">
        <v>1</v>
      </c>
      <c r="Q31" s="27">
        <v>1</v>
      </c>
      <c r="R31" s="27"/>
      <c r="S31" s="27"/>
      <c r="T31" s="27"/>
      <c r="U31" s="27"/>
      <c r="V31" s="27"/>
      <c r="W31" s="27"/>
      <c r="X31" s="27">
        <v>1</v>
      </c>
      <c r="Y31" s="27"/>
      <c r="Z31" s="27"/>
      <c r="AA31" s="27"/>
      <c r="AB31" s="2">
        <f t="shared" si="0"/>
        <v>53</v>
      </c>
    </row>
    <row r="32" spans="1:28" ht="13" customHeight="1" x14ac:dyDescent="0.3">
      <c r="A32" s="19" t="s">
        <v>60</v>
      </c>
      <c r="B32" s="27">
        <v>4</v>
      </c>
      <c r="C32" s="27">
        <v>1</v>
      </c>
      <c r="D32" s="27"/>
      <c r="E32" s="27"/>
      <c r="F32" s="27">
        <v>1</v>
      </c>
      <c r="G32" s="27">
        <v>16</v>
      </c>
      <c r="H32" s="27">
        <v>8</v>
      </c>
      <c r="I32" s="27"/>
      <c r="J32" s="27">
        <v>34</v>
      </c>
      <c r="K32" s="27">
        <v>1</v>
      </c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">
        <f t="shared" si="0"/>
        <v>65</v>
      </c>
    </row>
    <row r="33" spans="1:35" ht="13" customHeight="1" x14ac:dyDescent="0.3">
      <c r="A33" s="19" t="s">
        <v>61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>
        <v>1</v>
      </c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">
        <f t="shared" si="0"/>
        <v>1</v>
      </c>
    </row>
    <row r="34" spans="1:35" ht="13" customHeight="1" x14ac:dyDescent="0.3">
      <c r="A34" s="19" t="s">
        <v>62</v>
      </c>
      <c r="B34" s="27">
        <v>4</v>
      </c>
      <c r="C34" s="27">
        <v>1</v>
      </c>
      <c r="D34" s="27"/>
      <c r="E34" s="27"/>
      <c r="F34" s="27"/>
      <c r="G34" s="27"/>
      <c r="H34" s="27">
        <v>5</v>
      </c>
      <c r="I34" s="27"/>
      <c r="J34" s="27">
        <v>1</v>
      </c>
      <c r="K34" s="27">
        <v>1</v>
      </c>
      <c r="L34" s="27"/>
      <c r="M34" s="27">
        <v>7</v>
      </c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">
        <f t="shared" si="0"/>
        <v>19</v>
      </c>
      <c r="AI34" t="s">
        <v>103</v>
      </c>
    </row>
    <row r="35" spans="1:35" ht="13" customHeight="1" x14ac:dyDescent="0.3">
      <c r="A35" s="19" t="s">
        <v>63</v>
      </c>
      <c r="B35" s="27">
        <v>1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>
        <v>33</v>
      </c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">
        <f t="shared" si="0"/>
        <v>34</v>
      </c>
    </row>
    <row r="36" spans="1:35" ht="13" customHeight="1" x14ac:dyDescent="0.3">
      <c r="A36" s="19" t="s">
        <v>64</v>
      </c>
      <c r="B36" s="27">
        <v>38</v>
      </c>
      <c r="C36" s="27">
        <v>6</v>
      </c>
      <c r="D36" s="27">
        <v>4</v>
      </c>
      <c r="E36" s="27">
        <v>1</v>
      </c>
      <c r="F36" s="27">
        <v>2</v>
      </c>
      <c r="G36" s="27"/>
      <c r="H36" s="27"/>
      <c r="I36" s="27"/>
      <c r="J36" s="27">
        <v>9</v>
      </c>
      <c r="K36" s="27">
        <v>6</v>
      </c>
      <c r="L36" s="27"/>
      <c r="M36" s="27">
        <v>3</v>
      </c>
      <c r="N36" s="27"/>
      <c r="O36" s="27"/>
      <c r="P36" s="27"/>
      <c r="Q36" s="27"/>
      <c r="R36" s="27">
        <v>1</v>
      </c>
      <c r="S36" s="27"/>
      <c r="T36" s="27"/>
      <c r="U36" s="27"/>
      <c r="V36" s="27"/>
      <c r="W36" s="27"/>
      <c r="X36" s="27">
        <v>7</v>
      </c>
      <c r="Y36" s="27"/>
      <c r="Z36" s="27"/>
      <c r="AA36" s="27"/>
      <c r="AB36" s="2">
        <f t="shared" si="0"/>
        <v>77</v>
      </c>
    </row>
    <row r="37" spans="1:35" ht="13" customHeight="1" x14ac:dyDescent="0.3">
      <c r="A37" s="19" t="s">
        <v>65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">
        <f t="shared" si="0"/>
        <v>0</v>
      </c>
    </row>
    <row r="38" spans="1:35" ht="13" customHeight="1" x14ac:dyDescent="0.3">
      <c r="A38" s="19" t="s">
        <v>66</v>
      </c>
      <c r="B38" s="27">
        <v>1</v>
      </c>
      <c r="C38" s="27"/>
      <c r="D38" s="27"/>
      <c r="E38" s="27"/>
      <c r="F38" s="27"/>
      <c r="G38" s="27"/>
      <c r="H38" s="27"/>
      <c r="I38" s="27"/>
      <c r="J38" s="27">
        <v>4</v>
      </c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">
        <f t="shared" si="0"/>
        <v>5</v>
      </c>
    </row>
    <row r="39" spans="1:35" ht="13" customHeight="1" x14ac:dyDescent="0.3">
      <c r="A39" s="19" t="s">
        <v>67</v>
      </c>
      <c r="B39" s="27">
        <v>1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17</v>
      </c>
      <c r="X39" s="27"/>
      <c r="Y39" s="27"/>
      <c r="Z39" s="27"/>
      <c r="AA39" s="27"/>
      <c r="AB39" s="2">
        <f t="shared" si="0"/>
        <v>18</v>
      </c>
    </row>
    <row r="40" spans="1:35" ht="13" customHeight="1" x14ac:dyDescent="0.3">
      <c r="A40" s="19" t="s">
        <v>89</v>
      </c>
      <c r="B40" s="27"/>
      <c r="C40" s="27">
        <v>9</v>
      </c>
      <c r="D40" s="27">
        <v>2</v>
      </c>
      <c r="E40" s="27"/>
      <c r="F40" s="27"/>
      <c r="G40" s="27">
        <v>2</v>
      </c>
      <c r="H40" s="27">
        <v>1</v>
      </c>
      <c r="I40" s="27"/>
      <c r="J40" s="27"/>
      <c r="K40" s="27">
        <v>29</v>
      </c>
      <c r="L40" s="27"/>
      <c r="M40" s="27"/>
      <c r="N40" s="27">
        <v>2</v>
      </c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">
        <f t="shared" si="0"/>
        <v>45</v>
      </c>
    </row>
    <row r="41" spans="1:35" ht="13" customHeight="1" x14ac:dyDescent="0.3">
      <c r="A41" s="1" t="s">
        <v>68</v>
      </c>
      <c r="B41" s="2">
        <f t="shared" ref="B41:AB41" si="1">SUM(B6:B40)</f>
        <v>246</v>
      </c>
      <c r="C41" s="2">
        <f t="shared" si="1"/>
        <v>351</v>
      </c>
      <c r="D41" s="2">
        <f t="shared" si="1"/>
        <v>167</v>
      </c>
      <c r="E41" s="2">
        <f t="shared" si="1"/>
        <v>22</v>
      </c>
      <c r="F41" s="2">
        <f t="shared" si="1"/>
        <v>44</v>
      </c>
      <c r="G41" s="2">
        <f t="shared" si="1"/>
        <v>236</v>
      </c>
      <c r="H41" s="2">
        <f t="shared" si="1"/>
        <v>196</v>
      </c>
      <c r="I41" s="2">
        <f t="shared" si="1"/>
        <v>5</v>
      </c>
      <c r="J41" s="2">
        <f t="shared" si="1"/>
        <v>59</v>
      </c>
      <c r="K41" s="2">
        <f t="shared" si="1"/>
        <v>100</v>
      </c>
      <c r="L41" s="2">
        <f t="shared" si="1"/>
        <v>50</v>
      </c>
      <c r="M41" s="2">
        <f t="shared" si="1"/>
        <v>100</v>
      </c>
      <c r="N41" s="2">
        <f t="shared" si="1"/>
        <v>36</v>
      </c>
      <c r="O41" s="2">
        <f t="shared" si="1"/>
        <v>46</v>
      </c>
      <c r="P41" s="2">
        <f>SUM(P6:P40)</f>
        <v>49</v>
      </c>
      <c r="Q41" s="2">
        <f t="shared" si="1"/>
        <v>4</v>
      </c>
      <c r="R41" s="2">
        <f t="shared" si="1"/>
        <v>11</v>
      </c>
      <c r="S41" s="2">
        <f t="shared" si="1"/>
        <v>23</v>
      </c>
      <c r="T41" s="2">
        <f t="shared" si="1"/>
        <v>66</v>
      </c>
      <c r="U41" s="2">
        <f t="shared" si="1"/>
        <v>4</v>
      </c>
      <c r="V41" s="2">
        <f t="shared" si="1"/>
        <v>17</v>
      </c>
      <c r="W41" s="2">
        <f t="shared" si="1"/>
        <v>18</v>
      </c>
      <c r="X41" s="2">
        <f t="shared" si="1"/>
        <v>26</v>
      </c>
      <c r="Y41" s="2">
        <f t="shared" si="1"/>
        <v>15</v>
      </c>
      <c r="Z41" s="2">
        <f t="shared" si="1"/>
        <v>4</v>
      </c>
      <c r="AA41" s="2">
        <f t="shared" si="1"/>
        <v>0</v>
      </c>
      <c r="AB41" s="2">
        <f t="shared" si="1"/>
        <v>1895</v>
      </c>
    </row>
    <row r="42" spans="1:35" x14ac:dyDescent="0.3">
      <c r="A42" s="59" t="s">
        <v>87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</row>
  </sheetData>
  <mergeCells count="31"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  <mergeCell ref="B4:B5"/>
    <mergeCell ref="C4:C5"/>
    <mergeCell ref="D4:D5"/>
    <mergeCell ref="E4:E5"/>
    <mergeCell ref="F4:F5"/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sqref="A1:AB1"/>
    </sheetView>
  </sheetViews>
  <sheetFormatPr defaultRowHeight="14.4" x14ac:dyDescent="0.3"/>
  <cols>
    <col min="1" max="1" width="17.59765625" customWidth="1"/>
    <col min="2" max="5" width="4" customWidth="1"/>
    <col min="6" max="6" width="4" style="36" customWidth="1"/>
    <col min="7" max="7" width="4.3984375" customWidth="1"/>
    <col min="8" max="8" width="4" customWidth="1"/>
    <col min="9" max="9" width="3.19921875" customWidth="1"/>
    <col min="10" max="18" width="4" customWidth="1"/>
    <col min="19" max="20" width="4" style="36" customWidth="1"/>
    <col min="21" max="27" width="4" customWidth="1"/>
    <col min="28" max="28" width="4.796875" customWidth="1"/>
  </cols>
  <sheetData>
    <row r="1" spans="1:28" x14ac:dyDescent="0.3">
      <c r="A1" s="60" t="s">
        <v>129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</row>
    <row r="2" spans="1:28" ht="15.7" customHeight="1" x14ac:dyDescent="0.3">
      <c r="A2" s="60" t="s">
        <v>115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</row>
    <row r="3" spans="1:28" x14ac:dyDescent="0.3">
      <c r="A3" s="63" t="s">
        <v>79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</row>
    <row r="4" spans="1:28" ht="20.2" customHeight="1" x14ac:dyDescent="0.3">
      <c r="A4" s="58"/>
      <c r="B4" s="58" t="s">
        <v>23</v>
      </c>
      <c r="C4" s="58" t="s">
        <v>92</v>
      </c>
      <c r="D4" s="58" t="s">
        <v>24</v>
      </c>
      <c r="E4" s="58" t="s">
        <v>25</v>
      </c>
      <c r="F4" s="58" t="s">
        <v>95</v>
      </c>
      <c r="G4" s="56" t="s">
        <v>71</v>
      </c>
      <c r="H4" s="58" t="s">
        <v>26</v>
      </c>
      <c r="I4" s="56" t="s">
        <v>96</v>
      </c>
      <c r="J4" s="58" t="s">
        <v>73</v>
      </c>
      <c r="K4" s="58" t="s">
        <v>27</v>
      </c>
      <c r="L4" s="58" t="s">
        <v>69</v>
      </c>
      <c r="M4" s="58" t="s">
        <v>29</v>
      </c>
      <c r="N4" s="58" t="s">
        <v>30</v>
      </c>
      <c r="O4" s="58" t="s">
        <v>72</v>
      </c>
      <c r="P4" s="58" t="s">
        <v>31</v>
      </c>
      <c r="Q4" s="58" t="s">
        <v>32</v>
      </c>
      <c r="R4" s="58" t="s">
        <v>118</v>
      </c>
      <c r="S4" s="58" t="s">
        <v>97</v>
      </c>
      <c r="T4" s="58" t="s">
        <v>124</v>
      </c>
      <c r="U4" s="58" t="s">
        <v>126</v>
      </c>
      <c r="V4" s="58" t="s">
        <v>120</v>
      </c>
      <c r="W4" s="58" t="s">
        <v>121</v>
      </c>
      <c r="X4" s="58" t="s">
        <v>116</v>
      </c>
      <c r="Y4" s="56" t="s">
        <v>122</v>
      </c>
      <c r="Z4" s="58" t="s">
        <v>123</v>
      </c>
      <c r="AA4" s="58" t="s">
        <v>101</v>
      </c>
      <c r="AB4" s="58" t="s">
        <v>70</v>
      </c>
    </row>
    <row r="5" spans="1:28" ht="20.2" customHeight="1" x14ac:dyDescent="0.3">
      <c r="A5" s="58"/>
      <c r="B5" s="58"/>
      <c r="C5" s="58"/>
      <c r="D5" s="58"/>
      <c r="E5" s="58"/>
      <c r="F5" s="58"/>
      <c r="G5" s="57"/>
      <c r="H5" s="58"/>
      <c r="I5" s="57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7"/>
      <c r="Z5" s="58"/>
      <c r="AA5" s="58"/>
      <c r="AB5" s="58"/>
    </row>
    <row r="6" spans="1:28" ht="11.95" customHeight="1" x14ac:dyDescent="0.3">
      <c r="A6" s="17"/>
      <c r="B6" s="24">
        <v>1</v>
      </c>
      <c r="C6" s="24">
        <v>2</v>
      </c>
      <c r="D6" s="24">
        <v>3</v>
      </c>
      <c r="E6" s="24">
        <v>4</v>
      </c>
      <c r="F6" s="37">
        <v>5</v>
      </c>
      <c r="G6" s="37">
        <v>6</v>
      </c>
      <c r="H6" s="37">
        <v>7</v>
      </c>
      <c r="I6" s="37">
        <v>8</v>
      </c>
      <c r="J6" s="37">
        <v>9</v>
      </c>
      <c r="K6" s="37">
        <v>10</v>
      </c>
      <c r="L6" s="37">
        <v>11</v>
      </c>
      <c r="M6" s="37">
        <v>12</v>
      </c>
      <c r="N6" s="37">
        <v>13</v>
      </c>
      <c r="O6" s="37">
        <v>14</v>
      </c>
      <c r="P6" s="37">
        <v>15</v>
      </c>
      <c r="Q6" s="37">
        <v>16</v>
      </c>
      <c r="R6" s="37">
        <v>17</v>
      </c>
      <c r="S6" s="37">
        <v>18</v>
      </c>
      <c r="T6" s="37">
        <v>19</v>
      </c>
      <c r="U6" s="37">
        <v>20</v>
      </c>
      <c r="V6" s="37">
        <v>21</v>
      </c>
      <c r="W6" s="37">
        <v>22</v>
      </c>
      <c r="X6" s="37">
        <v>23</v>
      </c>
      <c r="Y6" s="37">
        <v>24</v>
      </c>
      <c r="Z6" s="37">
        <v>25</v>
      </c>
      <c r="AA6" s="37">
        <v>26</v>
      </c>
      <c r="AB6" s="24">
        <v>27</v>
      </c>
    </row>
    <row r="7" spans="1:28" ht="11.95" customHeight="1" x14ac:dyDescent="0.3">
      <c r="A7" s="17" t="s">
        <v>34</v>
      </c>
      <c r="B7" s="24"/>
      <c r="C7" s="24"/>
      <c r="D7" s="24"/>
      <c r="E7" s="24"/>
      <c r="F7" s="37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37"/>
      <c r="T7" s="37"/>
      <c r="U7" s="24"/>
      <c r="V7" s="24"/>
      <c r="W7" s="24"/>
      <c r="X7" s="24"/>
      <c r="Y7" s="24"/>
      <c r="Z7" s="24"/>
      <c r="AA7" s="24"/>
      <c r="AB7" s="15">
        <f t="shared" ref="AB7:AB38" si="0">SUM(B7:AA7)</f>
        <v>0</v>
      </c>
    </row>
    <row r="8" spans="1:28" s="31" customFormat="1" ht="11.95" customHeight="1" x14ac:dyDescent="0.3">
      <c r="A8" s="17" t="s">
        <v>35</v>
      </c>
      <c r="B8" s="32"/>
      <c r="C8" s="32">
        <v>1</v>
      </c>
      <c r="D8" s="32"/>
      <c r="E8" s="32"/>
      <c r="F8" s="37"/>
      <c r="G8" s="32"/>
      <c r="H8" s="32"/>
      <c r="I8" s="32"/>
      <c r="J8" s="32">
        <v>4</v>
      </c>
      <c r="K8" s="32"/>
      <c r="L8" s="32">
        <v>1</v>
      </c>
      <c r="M8" s="32"/>
      <c r="N8" s="32"/>
      <c r="O8" s="32"/>
      <c r="P8" s="32"/>
      <c r="Q8" s="32"/>
      <c r="R8" s="32"/>
      <c r="S8" s="37"/>
      <c r="T8" s="37"/>
      <c r="U8" s="32"/>
      <c r="V8" s="32"/>
      <c r="W8" s="32"/>
      <c r="X8" s="32"/>
      <c r="Y8" s="32"/>
      <c r="Z8" s="32"/>
      <c r="AA8" s="32"/>
      <c r="AB8" s="15">
        <f t="shared" si="0"/>
        <v>6</v>
      </c>
    </row>
    <row r="9" spans="1:28" ht="11.95" customHeight="1" x14ac:dyDescent="0.3">
      <c r="A9" s="17" t="s">
        <v>36</v>
      </c>
      <c r="B9" s="24"/>
      <c r="C9" s="24"/>
      <c r="D9" s="24">
        <v>50</v>
      </c>
      <c r="E9" s="24"/>
      <c r="F9" s="37"/>
      <c r="G9" s="24">
        <v>137</v>
      </c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37"/>
      <c r="T9" s="37"/>
      <c r="U9" s="24"/>
      <c r="V9" s="24"/>
      <c r="W9" s="24"/>
      <c r="X9" s="24"/>
      <c r="Y9" s="24"/>
      <c r="Z9" s="24"/>
      <c r="AA9" s="24"/>
      <c r="AB9" s="15">
        <f t="shared" si="0"/>
        <v>187</v>
      </c>
    </row>
    <row r="10" spans="1:28" ht="11.95" customHeight="1" x14ac:dyDescent="0.3">
      <c r="A10" s="17" t="s">
        <v>82</v>
      </c>
      <c r="B10" s="24"/>
      <c r="C10" s="24"/>
      <c r="D10" s="24">
        <v>2</v>
      </c>
      <c r="E10" s="24"/>
      <c r="F10" s="37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37"/>
      <c r="T10" s="37"/>
      <c r="U10" s="24"/>
      <c r="V10" s="24"/>
      <c r="W10" s="24"/>
      <c r="X10" s="24"/>
      <c r="Y10" s="24"/>
      <c r="Z10" s="24"/>
      <c r="AA10" s="24"/>
      <c r="AB10" s="15">
        <f t="shared" si="0"/>
        <v>2</v>
      </c>
    </row>
    <row r="11" spans="1:28" ht="11.95" customHeight="1" x14ac:dyDescent="0.3">
      <c r="A11" s="17" t="s">
        <v>38</v>
      </c>
      <c r="B11" s="24"/>
      <c r="C11" s="24"/>
      <c r="D11" s="24"/>
      <c r="E11" s="24"/>
      <c r="F11" s="37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37"/>
      <c r="T11" s="37"/>
      <c r="U11" s="24"/>
      <c r="V11" s="24"/>
      <c r="W11" s="24"/>
      <c r="X11" s="24"/>
      <c r="Y11" s="24"/>
      <c r="Z11" s="24"/>
      <c r="AA11" s="24"/>
      <c r="AB11" s="15">
        <f t="shared" si="0"/>
        <v>0</v>
      </c>
    </row>
    <row r="12" spans="1:28" ht="11.95" customHeight="1" x14ac:dyDescent="0.3">
      <c r="A12" s="17" t="s">
        <v>81</v>
      </c>
      <c r="B12" s="24">
        <v>1</v>
      </c>
      <c r="C12" s="24">
        <v>1</v>
      </c>
      <c r="D12" s="24"/>
      <c r="E12" s="24"/>
      <c r="F12" s="37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37"/>
      <c r="T12" s="37"/>
      <c r="U12" s="24"/>
      <c r="V12" s="24"/>
      <c r="W12" s="24"/>
      <c r="X12" s="24"/>
      <c r="Y12" s="24"/>
      <c r="Z12" s="24"/>
      <c r="AA12" s="24"/>
      <c r="AB12" s="15">
        <f t="shared" si="0"/>
        <v>2</v>
      </c>
    </row>
    <row r="13" spans="1:28" ht="11.95" customHeight="1" x14ac:dyDescent="0.3">
      <c r="A13" s="17" t="s">
        <v>80</v>
      </c>
      <c r="B13" s="24"/>
      <c r="C13" s="24">
        <v>1</v>
      </c>
      <c r="D13" s="24"/>
      <c r="E13" s="24"/>
      <c r="F13" s="37"/>
      <c r="G13" s="24">
        <v>47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37"/>
      <c r="T13" s="37"/>
      <c r="U13" s="24"/>
      <c r="V13" s="24"/>
      <c r="W13" s="24"/>
      <c r="X13" s="24"/>
      <c r="Y13" s="24"/>
      <c r="Z13" s="24"/>
      <c r="AA13" s="24"/>
      <c r="AB13" s="15">
        <f t="shared" si="0"/>
        <v>48</v>
      </c>
    </row>
    <row r="14" spans="1:28" ht="11.95" customHeight="1" x14ac:dyDescent="0.3">
      <c r="A14" s="17" t="s">
        <v>41</v>
      </c>
      <c r="B14" s="24"/>
      <c r="C14" s="24">
        <v>1</v>
      </c>
      <c r="D14" s="24"/>
      <c r="E14" s="24"/>
      <c r="F14" s="37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37"/>
      <c r="T14" s="37"/>
      <c r="U14" s="24"/>
      <c r="V14" s="24"/>
      <c r="W14" s="24"/>
      <c r="X14" s="24"/>
      <c r="Y14" s="24"/>
      <c r="Z14" s="24"/>
      <c r="AA14" s="24"/>
      <c r="AB14" s="15">
        <f t="shared" si="0"/>
        <v>1</v>
      </c>
    </row>
    <row r="15" spans="1:28" ht="11.95" customHeight="1" x14ac:dyDescent="0.3">
      <c r="A15" s="19" t="s">
        <v>43</v>
      </c>
      <c r="B15" s="24"/>
      <c r="C15" s="24"/>
      <c r="D15" s="24"/>
      <c r="E15" s="24"/>
      <c r="F15" s="37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7"/>
      <c r="T15" s="37"/>
      <c r="U15" s="24"/>
      <c r="V15" s="24"/>
      <c r="W15" s="24"/>
      <c r="X15" s="24"/>
      <c r="Y15" s="24"/>
      <c r="Z15" s="24"/>
      <c r="AA15" s="24"/>
      <c r="AB15" s="15">
        <f t="shared" si="0"/>
        <v>0</v>
      </c>
    </row>
    <row r="16" spans="1:28" ht="11.95" customHeight="1" x14ac:dyDescent="0.3">
      <c r="A16" s="19" t="s">
        <v>44</v>
      </c>
      <c r="B16" s="24"/>
      <c r="C16" s="24"/>
      <c r="D16" s="24"/>
      <c r="E16" s="24"/>
      <c r="F16" s="37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7"/>
      <c r="T16" s="37"/>
      <c r="U16" s="24"/>
      <c r="V16" s="24"/>
      <c r="W16" s="24"/>
      <c r="X16" s="24"/>
      <c r="Y16" s="24"/>
      <c r="Z16" s="24"/>
      <c r="AA16" s="24"/>
      <c r="AB16" s="15">
        <f t="shared" si="0"/>
        <v>0</v>
      </c>
    </row>
    <row r="17" spans="1:28" ht="11.95" customHeight="1" x14ac:dyDescent="0.3">
      <c r="A17" s="17" t="s">
        <v>44</v>
      </c>
      <c r="B17" s="24"/>
      <c r="C17" s="24"/>
      <c r="D17" s="24"/>
      <c r="E17" s="24"/>
      <c r="F17" s="37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7"/>
      <c r="T17" s="37"/>
      <c r="U17" s="24"/>
      <c r="V17" s="24"/>
      <c r="W17" s="24"/>
      <c r="X17" s="24"/>
      <c r="Y17" s="24"/>
      <c r="Z17" s="24"/>
      <c r="AA17" s="24"/>
      <c r="AB17" s="15">
        <f t="shared" si="0"/>
        <v>0</v>
      </c>
    </row>
    <row r="18" spans="1:28" ht="11.95" customHeight="1" x14ac:dyDescent="0.3">
      <c r="A18" s="17" t="s">
        <v>45</v>
      </c>
      <c r="B18" s="24"/>
      <c r="C18" s="24"/>
      <c r="D18" s="24"/>
      <c r="E18" s="24"/>
      <c r="F18" s="37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7"/>
      <c r="T18" s="37"/>
      <c r="U18" s="24"/>
      <c r="V18" s="24"/>
      <c r="W18" s="24"/>
      <c r="X18" s="24"/>
      <c r="Y18" s="24"/>
      <c r="Z18" s="24"/>
      <c r="AA18" s="24"/>
      <c r="AB18" s="15">
        <f t="shared" si="0"/>
        <v>0</v>
      </c>
    </row>
    <row r="19" spans="1:28" ht="11.95" customHeight="1" x14ac:dyDescent="0.3">
      <c r="A19" s="17" t="s">
        <v>46</v>
      </c>
      <c r="B19" s="24"/>
      <c r="C19" s="24"/>
      <c r="D19" s="24"/>
      <c r="E19" s="24"/>
      <c r="F19" s="37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7"/>
      <c r="T19" s="37"/>
      <c r="U19" s="24"/>
      <c r="V19" s="24"/>
      <c r="W19" s="24"/>
      <c r="X19" s="24"/>
      <c r="Y19" s="24"/>
      <c r="Z19" s="24"/>
      <c r="AA19" s="24"/>
      <c r="AB19" s="15">
        <f t="shared" si="0"/>
        <v>0</v>
      </c>
    </row>
    <row r="20" spans="1:28" ht="11.95" customHeight="1" x14ac:dyDescent="0.3">
      <c r="A20" s="17" t="s">
        <v>48</v>
      </c>
      <c r="B20" s="24">
        <v>17</v>
      </c>
      <c r="C20" s="24"/>
      <c r="D20" s="24"/>
      <c r="E20" s="24"/>
      <c r="F20" s="37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37"/>
      <c r="T20" s="37"/>
      <c r="U20" s="24"/>
      <c r="V20" s="24"/>
      <c r="W20" s="24"/>
      <c r="X20" s="24"/>
      <c r="Y20" s="24"/>
      <c r="Z20" s="24"/>
      <c r="AA20" s="24"/>
      <c r="AB20" s="15">
        <f t="shared" si="0"/>
        <v>17</v>
      </c>
    </row>
    <row r="21" spans="1:28" ht="11.95" customHeight="1" x14ac:dyDescent="0.3">
      <c r="A21" s="17" t="s">
        <v>83</v>
      </c>
      <c r="B21" s="24"/>
      <c r="C21" s="24"/>
      <c r="D21" s="24"/>
      <c r="E21" s="24"/>
      <c r="F21" s="37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7"/>
      <c r="T21" s="37"/>
      <c r="U21" s="24"/>
      <c r="V21" s="24">
        <v>15</v>
      </c>
      <c r="W21" s="24"/>
      <c r="X21" s="24"/>
      <c r="Y21" s="24"/>
      <c r="Z21" s="24"/>
      <c r="AA21" s="24"/>
      <c r="AB21" s="15">
        <f t="shared" si="0"/>
        <v>15</v>
      </c>
    </row>
    <row r="22" spans="1:28" ht="11.95" customHeight="1" x14ac:dyDescent="0.3">
      <c r="A22" s="17" t="s">
        <v>49</v>
      </c>
      <c r="B22" s="24"/>
      <c r="C22" s="24"/>
      <c r="D22" s="24"/>
      <c r="E22" s="24"/>
      <c r="F22" s="37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7"/>
      <c r="T22" s="37"/>
      <c r="U22" s="24"/>
      <c r="V22" s="24"/>
      <c r="W22" s="24"/>
      <c r="X22" s="24"/>
      <c r="Y22" s="24"/>
      <c r="Z22" s="24"/>
      <c r="AA22" s="24"/>
      <c r="AB22" s="15">
        <f t="shared" si="0"/>
        <v>0</v>
      </c>
    </row>
    <row r="23" spans="1:28" ht="11.95" customHeight="1" x14ac:dyDescent="0.3">
      <c r="A23" s="17" t="s">
        <v>51</v>
      </c>
      <c r="B23" s="24"/>
      <c r="C23" s="24"/>
      <c r="D23" s="24"/>
      <c r="E23" s="24"/>
      <c r="F23" s="37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7"/>
      <c r="T23" s="37"/>
      <c r="U23" s="24"/>
      <c r="V23" s="24"/>
      <c r="W23" s="24"/>
      <c r="X23" s="24"/>
      <c r="Y23" s="24"/>
      <c r="Z23" s="24"/>
      <c r="AA23" s="24"/>
      <c r="AB23" s="15">
        <f t="shared" si="0"/>
        <v>0</v>
      </c>
    </row>
    <row r="24" spans="1:28" ht="11.95" customHeight="1" x14ac:dyDescent="0.3">
      <c r="A24" s="17" t="s">
        <v>52</v>
      </c>
      <c r="B24" s="24"/>
      <c r="C24" s="24"/>
      <c r="D24" s="24"/>
      <c r="E24" s="24"/>
      <c r="F24" s="37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37"/>
      <c r="T24" s="37"/>
      <c r="U24" s="24"/>
      <c r="V24" s="24"/>
      <c r="W24" s="24"/>
      <c r="X24" s="24"/>
      <c r="Y24" s="24"/>
      <c r="Z24" s="24"/>
      <c r="AA24" s="24"/>
      <c r="AB24" s="15">
        <f t="shared" si="0"/>
        <v>0</v>
      </c>
    </row>
    <row r="25" spans="1:28" ht="11.95" customHeight="1" x14ac:dyDescent="0.3">
      <c r="A25" s="17" t="s">
        <v>53</v>
      </c>
      <c r="B25" s="24"/>
      <c r="C25" s="24"/>
      <c r="D25" s="24"/>
      <c r="E25" s="24"/>
      <c r="F25" s="37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37"/>
      <c r="T25" s="37"/>
      <c r="U25" s="24"/>
      <c r="V25" s="24"/>
      <c r="W25" s="24"/>
      <c r="X25" s="24"/>
      <c r="Y25" s="24"/>
      <c r="Z25" s="24"/>
      <c r="AA25" s="24"/>
      <c r="AB25" s="15">
        <f t="shared" si="0"/>
        <v>0</v>
      </c>
    </row>
    <row r="26" spans="1:28" ht="11.95" customHeight="1" x14ac:dyDescent="0.3">
      <c r="A26" s="17" t="s">
        <v>54</v>
      </c>
      <c r="B26" s="24"/>
      <c r="C26" s="24"/>
      <c r="D26" s="24"/>
      <c r="E26" s="24"/>
      <c r="F26" s="37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37"/>
      <c r="T26" s="37"/>
      <c r="U26" s="24"/>
      <c r="V26" s="24"/>
      <c r="W26" s="24"/>
      <c r="X26" s="24"/>
      <c r="Y26" s="24"/>
      <c r="Z26" s="24"/>
      <c r="AA26" s="24"/>
      <c r="AB26" s="15">
        <f t="shared" si="0"/>
        <v>0</v>
      </c>
    </row>
    <row r="27" spans="1:28" ht="11.95" customHeight="1" x14ac:dyDescent="0.3">
      <c r="A27" s="17" t="s">
        <v>55</v>
      </c>
      <c r="B27" s="24"/>
      <c r="C27" s="24"/>
      <c r="D27" s="24"/>
      <c r="E27" s="24"/>
      <c r="F27" s="37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37"/>
      <c r="T27" s="37"/>
      <c r="U27" s="24"/>
      <c r="V27" s="24"/>
      <c r="W27" s="24"/>
      <c r="X27" s="24"/>
      <c r="Y27" s="24"/>
      <c r="Z27" s="24"/>
      <c r="AA27" s="24"/>
      <c r="AB27" s="15">
        <f t="shared" si="0"/>
        <v>0</v>
      </c>
    </row>
    <row r="28" spans="1:28" ht="11.95" customHeight="1" x14ac:dyDescent="0.3">
      <c r="A28" s="17" t="s">
        <v>56</v>
      </c>
      <c r="B28" s="24"/>
      <c r="C28" s="24"/>
      <c r="D28" s="24"/>
      <c r="E28" s="24"/>
      <c r="F28" s="37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37"/>
      <c r="T28" s="37"/>
      <c r="U28" s="24"/>
      <c r="V28" s="24"/>
      <c r="W28" s="24"/>
      <c r="X28" s="24"/>
      <c r="Y28" s="24"/>
      <c r="Z28" s="24"/>
      <c r="AA28" s="24"/>
      <c r="AB28" s="15">
        <f t="shared" si="0"/>
        <v>0</v>
      </c>
    </row>
    <row r="29" spans="1:28" ht="11.95" customHeight="1" x14ac:dyDescent="0.3">
      <c r="A29" s="17" t="s">
        <v>57</v>
      </c>
      <c r="B29" s="24"/>
      <c r="C29" s="24"/>
      <c r="D29" s="24"/>
      <c r="E29" s="24"/>
      <c r="F29" s="37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37"/>
      <c r="T29" s="37"/>
      <c r="U29" s="24"/>
      <c r="V29" s="24"/>
      <c r="W29" s="24"/>
      <c r="X29" s="24"/>
      <c r="Y29" s="24"/>
      <c r="Z29" s="24"/>
      <c r="AA29" s="24"/>
      <c r="AB29" s="15">
        <f t="shared" si="0"/>
        <v>0</v>
      </c>
    </row>
    <row r="30" spans="1:28" ht="11.95" customHeight="1" x14ac:dyDescent="0.3">
      <c r="A30" s="17" t="s">
        <v>58</v>
      </c>
      <c r="B30" s="24"/>
      <c r="C30" s="24"/>
      <c r="D30" s="24"/>
      <c r="E30" s="24"/>
      <c r="F30" s="37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37"/>
      <c r="T30" s="37"/>
      <c r="U30" s="24"/>
      <c r="V30" s="24"/>
      <c r="W30" s="24"/>
      <c r="X30" s="24"/>
      <c r="Y30" s="24"/>
      <c r="Z30" s="24"/>
      <c r="AA30" s="24"/>
      <c r="AB30" s="15">
        <f t="shared" si="0"/>
        <v>0</v>
      </c>
    </row>
    <row r="31" spans="1:28" ht="11.95" customHeight="1" x14ac:dyDescent="0.3">
      <c r="A31" s="17" t="s">
        <v>59</v>
      </c>
      <c r="B31" s="24"/>
      <c r="C31" s="24"/>
      <c r="D31" s="24"/>
      <c r="E31" s="24"/>
      <c r="F31" s="37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37"/>
      <c r="T31" s="37"/>
      <c r="U31" s="24"/>
      <c r="V31" s="24"/>
      <c r="W31" s="24"/>
      <c r="X31" s="24"/>
      <c r="Y31" s="24"/>
      <c r="Z31" s="24"/>
      <c r="AA31" s="24"/>
      <c r="AB31" s="15">
        <f t="shared" si="0"/>
        <v>0</v>
      </c>
    </row>
    <row r="32" spans="1:28" ht="11.95" customHeight="1" x14ac:dyDescent="0.3">
      <c r="A32" s="17" t="s">
        <v>60</v>
      </c>
      <c r="B32" s="24"/>
      <c r="C32" s="24"/>
      <c r="D32" s="24"/>
      <c r="E32" s="24"/>
      <c r="F32" s="37"/>
      <c r="G32" s="24"/>
      <c r="H32" s="24"/>
      <c r="I32" s="24"/>
      <c r="J32" s="24">
        <v>4</v>
      </c>
      <c r="K32" s="24"/>
      <c r="L32" s="24"/>
      <c r="M32" s="24"/>
      <c r="N32" s="24"/>
      <c r="O32" s="24"/>
      <c r="P32" s="24"/>
      <c r="Q32" s="24"/>
      <c r="R32" s="24"/>
      <c r="S32" s="37"/>
      <c r="T32" s="37"/>
      <c r="U32" s="24"/>
      <c r="V32" s="24"/>
      <c r="W32" s="24"/>
      <c r="X32" s="24"/>
      <c r="Y32" s="24"/>
      <c r="Z32" s="24"/>
      <c r="AA32" s="24"/>
      <c r="AB32" s="15">
        <f t="shared" si="0"/>
        <v>4</v>
      </c>
    </row>
    <row r="33" spans="1:28" ht="11.95" customHeight="1" x14ac:dyDescent="0.3">
      <c r="A33" s="17" t="s">
        <v>61</v>
      </c>
      <c r="B33" s="24"/>
      <c r="C33" s="24"/>
      <c r="D33" s="24"/>
      <c r="E33" s="24"/>
      <c r="F33" s="37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>
        <v>3</v>
      </c>
      <c r="R33" s="24"/>
      <c r="S33" s="37"/>
      <c r="T33" s="37"/>
      <c r="U33" s="24"/>
      <c r="V33" s="24"/>
      <c r="W33" s="24"/>
      <c r="X33" s="24"/>
      <c r="Y33" s="24"/>
      <c r="Z33" s="24"/>
      <c r="AA33" s="24"/>
      <c r="AB33" s="15">
        <f t="shared" si="0"/>
        <v>3</v>
      </c>
    </row>
    <row r="34" spans="1:28" ht="11.95" customHeight="1" x14ac:dyDescent="0.3">
      <c r="A34" s="17" t="s">
        <v>84</v>
      </c>
      <c r="B34" s="24"/>
      <c r="C34" s="24"/>
      <c r="D34" s="24"/>
      <c r="E34" s="24"/>
      <c r="F34" s="37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37"/>
      <c r="T34" s="37"/>
      <c r="U34" s="24"/>
      <c r="V34" s="24"/>
      <c r="W34" s="24"/>
      <c r="X34" s="24"/>
      <c r="Y34" s="24"/>
      <c r="Z34" s="24"/>
      <c r="AA34" s="24"/>
      <c r="AB34" s="15">
        <f t="shared" si="0"/>
        <v>0</v>
      </c>
    </row>
    <row r="35" spans="1:28" ht="11.95" customHeight="1" x14ac:dyDescent="0.3">
      <c r="A35" s="17" t="s">
        <v>63</v>
      </c>
      <c r="B35" s="24"/>
      <c r="C35" s="24"/>
      <c r="D35" s="24"/>
      <c r="E35" s="24"/>
      <c r="F35" s="37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37"/>
      <c r="T35" s="37"/>
      <c r="U35" s="24"/>
      <c r="V35" s="24"/>
      <c r="W35" s="24"/>
      <c r="X35" s="24"/>
      <c r="Y35" s="24"/>
      <c r="Z35" s="24"/>
      <c r="AA35" s="24"/>
      <c r="AB35" s="15">
        <f t="shared" si="0"/>
        <v>0</v>
      </c>
    </row>
    <row r="36" spans="1:28" ht="11.95" customHeight="1" x14ac:dyDescent="0.3">
      <c r="A36" s="17" t="s">
        <v>64</v>
      </c>
      <c r="B36" s="24"/>
      <c r="C36" s="24">
        <v>1</v>
      </c>
      <c r="D36" s="24"/>
      <c r="E36" s="24"/>
      <c r="F36" s="37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37"/>
      <c r="T36" s="37"/>
      <c r="U36" s="24"/>
      <c r="V36" s="24"/>
      <c r="W36" s="24"/>
      <c r="X36" s="24"/>
      <c r="Y36" s="24"/>
      <c r="Z36" s="24"/>
      <c r="AA36" s="24"/>
      <c r="AB36" s="15">
        <f t="shared" si="0"/>
        <v>1</v>
      </c>
    </row>
    <row r="37" spans="1:28" ht="11.95" customHeight="1" x14ac:dyDescent="0.3">
      <c r="A37" s="17" t="s">
        <v>65</v>
      </c>
      <c r="B37" s="24"/>
      <c r="C37" s="24"/>
      <c r="D37" s="24"/>
      <c r="E37" s="24"/>
      <c r="F37" s="37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37"/>
      <c r="T37" s="37"/>
      <c r="U37" s="24"/>
      <c r="V37" s="24"/>
      <c r="W37" s="24"/>
      <c r="X37" s="24"/>
      <c r="Y37" s="24"/>
      <c r="Z37" s="24"/>
      <c r="AA37" s="24"/>
      <c r="AB37" s="15">
        <f t="shared" si="0"/>
        <v>0</v>
      </c>
    </row>
    <row r="38" spans="1:28" ht="11.95" customHeight="1" x14ac:dyDescent="0.3">
      <c r="A38" s="17" t="s">
        <v>66</v>
      </c>
      <c r="B38" s="24"/>
      <c r="C38" s="24"/>
      <c r="D38" s="24"/>
      <c r="E38" s="24"/>
      <c r="F38" s="37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37"/>
      <c r="T38" s="37"/>
      <c r="U38" s="24"/>
      <c r="V38" s="24"/>
      <c r="W38" s="24"/>
      <c r="X38" s="24"/>
      <c r="Y38" s="24"/>
      <c r="Z38" s="24"/>
      <c r="AA38" s="24"/>
      <c r="AB38" s="15">
        <f t="shared" si="0"/>
        <v>0</v>
      </c>
    </row>
    <row r="39" spans="1:28" ht="11.95" customHeight="1" x14ac:dyDescent="0.3">
      <c r="A39" s="14" t="s">
        <v>70</v>
      </c>
      <c r="B39" s="16">
        <f>B7+B8+B9+B10+B11+B12+B13+B14+B15+B16+B17+B18+B19+B20+B21+B22+B23+B24+B25+B26+B27+B28+B29+B30+B31+B32+B33+B34+B35+B36+B37+B38</f>
        <v>18</v>
      </c>
      <c r="C39" s="16">
        <f t="shared" ref="C39:AA39" si="1">C7+C8+C9+C10+C11+C12+C13+C14+C15+C16+C17+C18+C19+C20+C21+C22+C23+C24+C25+C26+C27+C28+C29+C30+C31+C32+C33+C34+C35+C36+C37+C38</f>
        <v>5</v>
      </c>
      <c r="D39" s="16">
        <f t="shared" si="1"/>
        <v>52</v>
      </c>
      <c r="E39" s="16">
        <f t="shared" si="1"/>
        <v>0</v>
      </c>
      <c r="F39" s="16">
        <f t="shared" si="1"/>
        <v>0</v>
      </c>
      <c r="G39" s="16">
        <f t="shared" si="1"/>
        <v>184</v>
      </c>
      <c r="H39" s="16">
        <f t="shared" si="1"/>
        <v>0</v>
      </c>
      <c r="I39" s="16">
        <f t="shared" si="1"/>
        <v>0</v>
      </c>
      <c r="J39" s="16">
        <f t="shared" si="1"/>
        <v>8</v>
      </c>
      <c r="K39" s="16">
        <f t="shared" si="1"/>
        <v>0</v>
      </c>
      <c r="L39" s="16">
        <f t="shared" si="1"/>
        <v>1</v>
      </c>
      <c r="M39" s="16">
        <f t="shared" si="1"/>
        <v>0</v>
      </c>
      <c r="N39" s="16">
        <f t="shared" si="1"/>
        <v>0</v>
      </c>
      <c r="O39" s="16">
        <f t="shared" si="1"/>
        <v>0</v>
      </c>
      <c r="P39" s="16">
        <f t="shared" si="1"/>
        <v>0</v>
      </c>
      <c r="Q39" s="16">
        <f t="shared" si="1"/>
        <v>3</v>
      </c>
      <c r="R39" s="16">
        <f t="shared" si="1"/>
        <v>0</v>
      </c>
      <c r="S39" s="16">
        <f t="shared" si="1"/>
        <v>0</v>
      </c>
      <c r="T39" s="16">
        <f t="shared" si="1"/>
        <v>0</v>
      </c>
      <c r="U39" s="16">
        <f t="shared" si="1"/>
        <v>0</v>
      </c>
      <c r="V39" s="16">
        <f t="shared" si="1"/>
        <v>15</v>
      </c>
      <c r="W39" s="16">
        <f t="shared" si="1"/>
        <v>0</v>
      </c>
      <c r="X39" s="16">
        <f t="shared" si="1"/>
        <v>0</v>
      </c>
      <c r="Y39" s="16">
        <f t="shared" si="1"/>
        <v>0</v>
      </c>
      <c r="Z39" s="16">
        <f t="shared" si="1"/>
        <v>0</v>
      </c>
      <c r="AA39" s="16">
        <f t="shared" si="1"/>
        <v>0</v>
      </c>
      <c r="AB39" s="16">
        <f>AB7+AB8+AB9+AB10+AB11+AB12+AB13+AB14+AB15+AB16+AB17+AB18+AB19+AB20+AB21+AB22+AB23+AB24+AB25+AB26+AB27+AB28+AB29+AB30+AB31+AB32+AB33+AB34+AB35+AB36+AB37+AB38</f>
        <v>286</v>
      </c>
    </row>
    <row r="40" spans="1:28" x14ac:dyDescent="0.3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</row>
    <row r="42" spans="1:28" x14ac:dyDescent="0.3">
      <c r="D42" s="61" t="s">
        <v>88</v>
      </c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</row>
  </sheetData>
  <mergeCells count="33"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Z4:Z5"/>
    <mergeCell ref="F4:F5"/>
    <mergeCell ref="N4:N5"/>
    <mergeCell ref="AA4:AA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T4:T5"/>
    <mergeCell ref="S4:S5"/>
    <mergeCell ref="Y4:Y5"/>
    <mergeCell ref="A40:AB40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informotdel@inbox.ru</cp:lastModifiedBy>
  <cp:lastPrinted>2021-11-10T08:47:07Z</cp:lastPrinted>
  <dcterms:created xsi:type="dcterms:W3CDTF">2012-10-03T06:48:23Z</dcterms:created>
  <dcterms:modified xsi:type="dcterms:W3CDTF">2022-04-06T08:12:12Z</dcterms:modified>
</cp:coreProperties>
</file>