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20115" windowHeight="72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5" i="1"/>
  <c r="J15" i="1" l="1"/>
  <c r="K15" i="1" s="1"/>
  <c r="K14" i="1"/>
  <c r="I14" i="1"/>
  <c r="H14" i="1"/>
  <c r="E15" i="1"/>
  <c r="E6" i="1"/>
  <c r="E7" i="1"/>
  <c r="E8" i="1"/>
  <c r="E9" i="1"/>
  <c r="E10" i="1"/>
  <c r="E11" i="1"/>
  <c r="E12" i="1"/>
  <c r="E13" i="1"/>
  <c r="E5" i="1"/>
  <c r="F15" i="1"/>
  <c r="D15" i="1"/>
  <c r="C15" i="1"/>
  <c r="I12" i="1" l="1"/>
  <c r="I11" i="1"/>
  <c r="L9" i="1"/>
  <c r="L10" i="1"/>
  <c r="L13" i="1"/>
  <c r="L5" i="1" l="1"/>
  <c r="K12" i="1" l="1"/>
  <c r="L11" i="1"/>
  <c r="L12" i="1"/>
  <c r="K13" i="1"/>
  <c r="I9" i="1" l="1"/>
  <c r="I13" i="1"/>
  <c r="H13" i="1"/>
  <c r="I15" i="1" l="1"/>
  <c r="L15" i="1"/>
  <c r="L6" i="1"/>
  <c r="L7" i="1"/>
  <c r="L8" i="1"/>
  <c r="K6" i="1"/>
  <c r="K7" i="1"/>
  <c r="K8" i="1"/>
  <c r="K9" i="1"/>
  <c r="K10" i="1"/>
  <c r="K11" i="1"/>
  <c r="K5" i="1"/>
  <c r="H12" i="1" l="1"/>
  <c r="H5" i="1"/>
  <c r="I5" i="1"/>
  <c r="H10" i="1" l="1"/>
  <c r="H11" i="1" l="1"/>
  <c r="I8" i="1" l="1"/>
  <c r="I7" i="1"/>
  <c r="I6" i="1"/>
  <c r="I10" i="1" l="1"/>
  <c r="H9" i="1"/>
  <c r="H8" i="1"/>
  <c r="H7" i="1" l="1"/>
  <c r="H6" i="1"/>
  <c r="H15" i="1" l="1"/>
</calcChain>
</file>

<file path=xl/sharedStrings.xml><?xml version="1.0" encoding="utf-8"?>
<sst xmlns="http://schemas.openxmlformats.org/spreadsheetml/2006/main" count="43" uniqueCount="43">
  <si>
    <t>№№ пп</t>
  </si>
  <si>
    <t>Наименование программы</t>
  </si>
  <si>
    <t>1.</t>
  </si>
  <si>
    <t>2.</t>
  </si>
  <si>
    <t>3.</t>
  </si>
  <si>
    <t>4.</t>
  </si>
  <si>
    <t>5.</t>
  </si>
  <si>
    <t>6.</t>
  </si>
  <si>
    <t>Итого</t>
  </si>
  <si>
    <t>7.</t>
  </si>
  <si>
    <t>Отклонение исполнения от квартальных назначений</t>
  </si>
  <si>
    <t>% исполнения к кассовому плану</t>
  </si>
  <si>
    <t>тыс.руб.</t>
  </si>
  <si>
    <t>8.</t>
  </si>
  <si>
    <t>% исполнения к предыдущему году</t>
  </si>
  <si>
    <t>Муниципальная программа муниципального образования "Красногвардейский район" "Управление муниципальными финансами"</t>
  </si>
  <si>
    <t>Приложение №4</t>
  </si>
  <si>
    <t>Отчет об исполнении муниципальных  программ муниципального образования "Красногвардейский район"  с распределением бюджетных ассигнований за 2022 год</t>
  </si>
  <si>
    <t>Утвержденный бюджет на 2022 г.</t>
  </si>
  <si>
    <t>Уточненный бюджет на 2022 г.</t>
  </si>
  <si>
    <t>Кассовый план на 2022 г.</t>
  </si>
  <si>
    <t>Исполнено на 01.01.2023 г.</t>
  </si>
  <si>
    <t>Исполнение на 01.01.2022 г.</t>
  </si>
  <si>
    <t>Отклонение 2022 г. от 2021 г.</t>
  </si>
  <si>
    <t>Муниципальная программа муниципального образования «Красногвардейский район» «Социальная поддержка граждан на 2020-2022 годы»</t>
  </si>
  <si>
    <t>Муниципальная программа муниципального образования «Красногвардейский район» «Комплексное развитие  территории  МО «Красногвардейский район»</t>
  </si>
  <si>
    <t>Муниципальная программа муниципального образования «Красногвардейский район» «Развитие физической культуры, спорта и реализация молодежной политики  в муниципальном образовании «Красногвардейский район» на 2021-2023 годы</t>
  </si>
  <si>
    <t>Муниципальная программа муниципального образования «Красногвардейский район» «Поддержка социально ориентированных  некоммерческих организаций на территории МО «Красногвардейский район» на 2020-2022 годы"</t>
  </si>
  <si>
    <t xml:space="preserve"> Муниципальная программа муниципального образования «Красногвардейский район» «Патриотическое воспитание граждан Красногвардейского района на 2021-2023 годы»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</si>
  <si>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2022-2024 годы"</t>
  </si>
  <si>
    <t>Муниципальная программа муниципального образования «Красногвардейский район» «Развитие культуры» на 2018-2024 годы</t>
  </si>
  <si>
    <t>Муниципальная программа муниципального образования «Красногвардейский район» «Развитие образования в муниципальном образовании "Красногвардейский район» на на 2018-2024 годы»</t>
  </si>
  <si>
    <t>Муниципальная программа муниципального образования «Красногвардейский район» «Обеспечение жильем молодых семей» на 2021-2025 годы</t>
  </si>
  <si>
    <t xml:space="preserve">увеличены бюджетные ассигнования на предоставление субсидий поселениям района софинансирование расходов, возникающих при выполнении полномочий органов местного самоуправления по вопросам местного значения </t>
  </si>
  <si>
    <t>бюджетные ассигнования уменьшены в связи уменьшением числа получателей пенсий</t>
  </si>
  <si>
    <t>увеличены бюджетные ассигнования на завершение строительных работ спортивного зала в с. Еленовское, предоставлены дополнительные средства на реализацию мероприятий по капитальному ремонту Еленовского сельского дома Культуры в связи с ростом цен на строительные товары</t>
  </si>
  <si>
    <t>Увеличены бюджетные ассигнования в связи с проведением дополнительных мероприятий по популяции спорта среди детей и молодежи</t>
  </si>
  <si>
    <t>Бюджетные ассигнования уменьшены в связи со снижением  стоимости аренды помещения</t>
  </si>
  <si>
    <t>Бюджетные ассигнования уменьшены в связи с сокращением численности возможных участников программ</t>
  </si>
  <si>
    <t xml:space="preserve">увеличены бюджетные ассигнования на проведение работ по капитальному ремонту Адамийского сельского дома культуры в рамках национального проекта «Культура» </t>
  </si>
  <si>
    <t xml:space="preserve">% исполнеия за 2022 г. к первоначальным назначениям бюджета </t>
  </si>
  <si>
    <t xml:space="preserve">Пояснение в случае превышения фактического исполнения с первоначально утвержденными показателя  по расходам более 5% </t>
  </si>
  <si>
    <t xml:space="preserve">увеличены бюджетные ассигнования:
- на фонд оплаты труда в связи с введением  ставок в новые дошкольные учреждения;
- на приобретение мебели и спортивного инвентаря в ФОК; 
- на организацию питания в школах в связи с ростом цен на продукты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</si>
</sst>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/>
    <xf numFmtId="0" fontId="3" fillId="0" borderId="0" xfId="0" applyFont="1" applyFill="1" applyAlignment="1">
      <alignment horizontal="center" wrapText="1"/>
    </xf>
    <xf numFmtId="0" fontId="4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/>
    <xf numFmtId="0" fontId="3" fillId="0" borderId="1" xfId="0" applyFont="1" applyFill="1" applyBorder="1" applyAlignment="1">
      <alignment wrapText="1" shrinkToFi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="75" zoomScaleNormal="75" workbookViewId="0">
      <selection activeCell="M8" sqref="M8"/>
    </sheetView>
  </sheetViews>
  <sheetFormatPr defaultRowHeight="15.75" x14ac:dyDescent="0.25"/>
  <cols>
    <col min="1" max="1" width="7.42578125" style="7" customWidth="1"/>
    <col min="2" max="2" width="52.28515625" style="7" customWidth="1"/>
    <col min="3" max="3" width="20.42578125" style="7" customWidth="1"/>
    <col min="4" max="4" width="18.85546875" style="7" customWidth="1"/>
    <col min="5" max="5" width="15.85546875" style="7" customWidth="1"/>
    <col min="6" max="6" width="15.140625" style="7" customWidth="1"/>
    <col min="7" max="7" width="19.5703125" style="7" customWidth="1"/>
    <col min="8" max="8" width="13.5703125" style="7" customWidth="1"/>
    <col min="9" max="9" width="12.42578125" style="7" customWidth="1"/>
    <col min="10" max="10" width="15.28515625" style="7" customWidth="1"/>
    <col min="11" max="11" width="12.28515625" style="7" customWidth="1"/>
    <col min="12" max="12" width="17.5703125" style="7" customWidth="1"/>
    <col min="13" max="13" width="62.28515625" style="21" customWidth="1"/>
    <col min="14" max="16384" width="9.140625" style="7"/>
  </cols>
  <sheetData>
    <row r="1" spans="1:13" x14ac:dyDescent="0.25">
      <c r="A1" s="5"/>
      <c r="B1" s="27"/>
      <c r="C1" s="27"/>
      <c r="D1" s="6"/>
      <c r="E1" s="6"/>
      <c r="F1" s="6"/>
      <c r="G1" s="6"/>
      <c r="H1" s="26" t="s">
        <v>16</v>
      </c>
      <c r="I1" s="26"/>
      <c r="J1" s="26"/>
      <c r="K1" s="26"/>
      <c r="L1" s="26"/>
    </row>
    <row r="2" spans="1:13" ht="40.5" customHeight="1" x14ac:dyDescent="0.25">
      <c r="A2" s="25" t="s">
        <v>17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3" ht="15.75" customHeight="1" x14ac:dyDescent="0.25">
      <c r="A3" s="8"/>
      <c r="B3" s="8"/>
      <c r="C3" s="8"/>
      <c r="D3" s="9"/>
      <c r="E3" s="9"/>
      <c r="F3" s="9"/>
      <c r="G3" s="9"/>
      <c r="H3" s="9"/>
      <c r="I3" s="10"/>
      <c r="J3" s="10"/>
      <c r="K3" s="10"/>
      <c r="L3" s="10" t="s">
        <v>12</v>
      </c>
    </row>
    <row r="4" spans="1:13" ht="78.75" x14ac:dyDescent="0.25">
      <c r="A4" s="2" t="s">
        <v>0</v>
      </c>
      <c r="B4" s="2" t="s">
        <v>1</v>
      </c>
      <c r="C4" s="11" t="s">
        <v>18</v>
      </c>
      <c r="D4" s="11" t="s">
        <v>19</v>
      </c>
      <c r="E4" s="11" t="s">
        <v>20</v>
      </c>
      <c r="F4" s="11" t="s">
        <v>21</v>
      </c>
      <c r="G4" s="11" t="s">
        <v>40</v>
      </c>
      <c r="H4" s="11" t="s">
        <v>10</v>
      </c>
      <c r="I4" s="11" t="s">
        <v>11</v>
      </c>
      <c r="J4" s="11" t="s">
        <v>22</v>
      </c>
      <c r="K4" s="11" t="s">
        <v>23</v>
      </c>
      <c r="L4" s="4" t="s">
        <v>14</v>
      </c>
      <c r="M4" s="20" t="s">
        <v>41</v>
      </c>
    </row>
    <row r="5" spans="1:13" ht="63" x14ac:dyDescent="0.25">
      <c r="A5" s="2" t="s">
        <v>2</v>
      </c>
      <c r="B5" s="12" t="s">
        <v>15</v>
      </c>
      <c r="C5" s="13">
        <v>16290.1</v>
      </c>
      <c r="D5" s="13">
        <v>20834.46</v>
      </c>
      <c r="E5" s="13">
        <f>D5</f>
        <v>20834.46</v>
      </c>
      <c r="F5" s="13">
        <v>20782.8</v>
      </c>
      <c r="G5" s="13">
        <f>F5/C5*100</f>
        <v>127.57932732150201</v>
      </c>
      <c r="H5" s="13">
        <f>E5-F5</f>
        <v>51.659999999999854</v>
      </c>
      <c r="I5" s="13">
        <f>F5/E5*100</f>
        <v>99.752045409384266</v>
      </c>
      <c r="J5" s="13">
        <v>23647.599999999999</v>
      </c>
      <c r="K5" s="14">
        <f>F5-J5</f>
        <v>-2864.7999999999993</v>
      </c>
      <c r="L5" s="15">
        <f>F5/J5*100</f>
        <v>87.885451377729666</v>
      </c>
      <c r="M5" s="22" t="s">
        <v>33</v>
      </c>
    </row>
    <row r="6" spans="1:13" ht="54" customHeight="1" x14ac:dyDescent="0.25">
      <c r="A6" s="2" t="s">
        <v>3</v>
      </c>
      <c r="B6" s="18" t="s">
        <v>30</v>
      </c>
      <c r="C6" s="13">
        <v>86446.399999999994</v>
      </c>
      <c r="D6" s="13">
        <v>98440.4</v>
      </c>
      <c r="E6" s="13">
        <f t="shared" ref="E6:E13" si="0">D6</f>
        <v>98440.4</v>
      </c>
      <c r="F6" s="13">
        <v>98391.28</v>
      </c>
      <c r="G6" s="13">
        <f t="shared" ref="G6:G15" si="1">F6/C6*100</f>
        <v>113.81767199096782</v>
      </c>
      <c r="H6" s="13">
        <f t="shared" ref="H6:H10" si="2">E6-F6</f>
        <v>49.119999999995343</v>
      </c>
      <c r="I6" s="13">
        <f>F6/E6*100</f>
        <v>99.950101787477507</v>
      </c>
      <c r="J6" s="13">
        <v>68017.42</v>
      </c>
      <c r="K6" s="14">
        <f t="shared" ref="K6:K14" si="3">F6-J6</f>
        <v>30373.86</v>
      </c>
      <c r="L6" s="15">
        <f t="shared" ref="L6:L15" si="4">F6/J6*100</f>
        <v>144.6560013596517</v>
      </c>
      <c r="M6" s="22" t="s">
        <v>39</v>
      </c>
    </row>
    <row r="7" spans="1:13" ht="94.5" x14ac:dyDescent="0.25">
      <c r="A7" s="2" t="s">
        <v>4</v>
      </c>
      <c r="B7" s="18" t="s">
        <v>31</v>
      </c>
      <c r="C7" s="13">
        <v>473584.5</v>
      </c>
      <c r="D7" s="13">
        <v>637187.28</v>
      </c>
      <c r="E7" s="13">
        <f t="shared" si="0"/>
        <v>637187.28</v>
      </c>
      <c r="F7" s="13">
        <v>634449.19999999995</v>
      </c>
      <c r="G7" s="13">
        <f t="shared" si="1"/>
        <v>133.96747570919234</v>
      </c>
      <c r="H7" s="13">
        <f t="shared" si="2"/>
        <v>2738.0800000000745</v>
      </c>
      <c r="I7" s="13">
        <f>F7/E7*100</f>
        <v>99.570286462717831</v>
      </c>
      <c r="J7" s="13">
        <v>561401.5</v>
      </c>
      <c r="K7" s="14">
        <f t="shared" si="3"/>
        <v>73047.699999999953</v>
      </c>
      <c r="L7" s="15">
        <f t="shared" si="4"/>
        <v>113.01166811987497</v>
      </c>
      <c r="M7" s="24" t="s">
        <v>42</v>
      </c>
    </row>
    <row r="8" spans="1:13" ht="45" x14ac:dyDescent="0.25">
      <c r="A8" s="2" t="s">
        <v>5</v>
      </c>
      <c r="B8" s="18" t="s">
        <v>24</v>
      </c>
      <c r="C8" s="13">
        <v>5484.5</v>
      </c>
      <c r="D8" s="13">
        <v>4642.7</v>
      </c>
      <c r="E8" s="13">
        <f t="shared" si="0"/>
        <v>4642.7</v>
      </c>
      <c r="F8" s="13">
        <v>4642.66</v>
      </c>
      <c r="G8" s="13">
        <f t="shared" si="1"/>
        <v>84.650560670981861</v>
      </c>
      <c r="H8" s="13">
        <f t="shared" si="2"/>
        <v>3.999999999996362E-2</v>
      </c>
      <c r="I8" s="13">
        <f>F8/E8*100</f>
        <v>99.999138432377705</v>
      </c>
      <c r="J8" s="13">
        <v>4875.67</v>
      </c>
      <c r="K8" s="14">
        <f t="shared" si="3"/>
        <v>-233.01000000000022</v>
      </c>
      <c r="L8" s="15">
        <f t="shared" si="4"/>
        <v>95.220964503340042</v>
      </c>
      <c r="M8" s="22" t="s">
        <v>34</v>
      </c>
    </row>
    <row r="9" spans="1:13" ht="94.5" x14ac:dyDescent="0.25">
      <c r="A9" s="2" t="s">
        <v>6</v>
      </c>
      <c r="B9" s="18" t="s">
        <v>25</v>
      </c>
      <c r="C9" s="13">
        <v>303771</v>
      </c>
      <c r="D9" s="13">
        <v>359916.4</v>
      </c>
      <c r="E9" s="13">
        <f t="shared" si="0"/>
        <v>359916.4</v>
      </c>
      <c r="F9" s="13">
        <v>359914.85</v>
      </c>
      <c r="G9" s="13">
        <f t="shared" si="1"/>
        <v>118.48229422821797</v>
      </c>
      <c r="H9" s="13">
        <f t="shared" si="2"/>
        <v>1.5500000000465661</v>
      </c>
      <c r="I9" s="13">
        <f>F9/E9*100</f>
        <v>99.999569344436637</v>
      </c>
      <c r="J9" s="13">
        <v>102334.1</v>
      </c>
      <c r="K9" s="14">
        <f t="shared" si="3"/>
        <v>257580.74999999997</v>
      </c>
      <c r="L9" s="15">
        <f>F9/J9*100</f>
        <v>351.7056875469662</v>
      </c>
      <c r="M9" s="22" t="s">
        <v>35</v>
      </c>
    </row>
    <row r="10" spans="1:13" ht="105" customHeight="1" x14ac:dyDescent="0.25">
      <c r="A10" s="2" t="s">
        <v>7</v>
      </c>
      <c r="B10" s="18" t="s">
        <v>26</v>
      </c>
      <c r="C10" s="13">
        <v>595</v>
      </c>
      <c r="D10" s="13">
        <v>732.3</v>
      </c>
      <c r="E10" s="13">
        <f t="shared" si="0"/>
        <v>732.3</v>
      </c>
      <c r="F10" s="13">
        <v>727.55</v>
      </c>
      <c r="G10" s="13">
        <f t="shared" si="1"/>
        <v>122.27731092436973</v>
      </c>
      <c r="H10" s="13">
        <f t="shared" si="2"/>
        <v>4.75</v>
      </c>
      <c r="I10" s="13">
        <f t="shared" ref="I10:I15" si="5">F10/E10*100</f>
        <v>99.351358732759792</v>
      </c>
      <c r="J10" s="13">
        <v>591.48</v>
      </c>
      <c r="K10" s="14">
        <f t="shared" si="3"/>
        <v>136.06999999999994</v>
      </c>
      <c r="L10" s="15">
        <f>F10/J10*100</f>
        <v>123.00500439575302</v>
      </c>
      <c r="M10" s="22" t="s">
        <v>36</v>
      </c>
    </row>
    <row r="11" spans="1:13" ht="75" x14ac:dyDescent="0.25">
      <c r="A11" s="2" t="s">
        <v>9</v>
      </c>
      <c r="B11" s="18" t="s">
        <v>27</v>
      </c>
      <c r="C11" s="13">
        <v>573</v>
      </c>
      <c r="D11" s="13">
        <v>518.20000000000005</v>
      </c>
      <c r="E11" s="13">
        <f t="shared" si="0"/>
        <v>518.20000000000005</v>
      </c>
      <c r="F11" s="13">
        <v>518.20000000000005</v>
      </c>
      <c r="G11" s="13">
        <f t="shared" si="1"/>
        <v>90.436300174520085</v>
      </c>
      <c r="H11" s="13">
        <f t="shared" ref="H11" si="6">E11-F11</f>
        <v>0</v>
      </c>
      <c r="I11" s="13">
        <f t="shared" si="5"/>
        <v>100</v>
      </c>
      <c r="J11" s="13">
        <v>530</v>
      </c>
      <c r="K11" s="14">
        <f t="shared" si="3"/>
        <v>-11.799999999999955</v>
      </c>
      <c r="L11" s="15">
        <f t="shared" si="4"/>
        <v>97.773584905660385</v>
      </c>
      <c r="M11" s="22" t="s">
        <v>37</v>
      </c>
    </row>
    <row r="12" spans="1:13" ht="60" x14ac:dyDescent="0.25">
      <c r="A12" s="2" t="s">
        <v>13</v>
      </c>
      <c r="B12" s="18" t="s">
        <v>32</v>
      </c>
      <c r="C12" s="13">
        <v>12612.9</v>
      </c>
      <c r="D12" s="13">
        <v>6771.8</v>
      </c>
      <c r="E12" s="13">
        <f t="shared" si="0"/>
        <v>6771.8</v>
      </c>
      <c r="F12" s="13">
        <v>6681.6</v>
      </c>
      <c r="G12" s="13">
        <f t="shared" si="1"/>
        <v>52.974335799062864</v>
      </c>
      <c r="H12" s="13">
        <f t="shared" ref="H12:H14" si="7">E12-F12</f>
        <v>90.199999999999818</v>
      </c>
      <c r="I12" s="13">
        <f t="shared" si="5"/>
        <v>98.668005552438061</v>
      </c>
      <c r="J12" s="13">
        <v>5349.6</v>
      </c>
      <c r="K12" s="14">
        <f>F12-J12</f>
        <v>1332</v>
      </c>
      <c r="L12" s="15">
        <f t="shared" si="4"/>
        <v>124.89905787348587</v>
      </c>
      <c r="M12" s="22" t="s">
        <v>38</v>
      </c>
    </row>
    <row r="13" spans="1:13" ht="97.5" customHeight="1" x14ac:dyDescent="0.25">
      <c r="A13" s="2">
        <v>9</v>
      </c>
      <c r="B13" s="19" t="s">
        <v>28</v>
      </c>
      <c r="C13" s="13">
        <v>60</v>
      </c>
      <c r="D13" s="13">
        <v>60</v>
      </c>
      <c r="E13" s="13">
        <f t="shared" si="0"/>
        <v>60</v>
      </c>
      <c r="F13" s="13">
        <v>59</v>
      </c>
      <c r="G13" s="13">
        <f t="shared" si="1"/>
        <v>98.333333333333329</v>
      </c>
      <c r="H13" s="13">
        <f t="shared" si="7"/>
        <v>1</v>
      </c>
      <c r="I13" s="13">
        <f t="shared" si="5"/>
        <v>98.333333333333329</v>
      </c>
      <c r="J13" s="13">
        <v>30</v>
      </c>
      <c r="K13" s="14">
        <f t="shared" si="3"/>
        <v>29</v>
      </c>
      <c r="L13" s="15">
        <f t="shared" si="4"/>
        <v>196.66666666666666</v>
      </c>
      <c r="M13" s="23"/>
    </row>
    <row r="14" spans="1:13" ht="120" x14ac:dyDescent="0.25">
      <c r="A14" s="2">
        <v>10</v>
      </c>
      <c r="B14" s="19" t="s">
        <v>29</v>
      </c>
      <c r="C14" s="13">
        <v>100</v>
      </c>
      <c r="D14" s="13">
        <v>99.1</v>
      </c>
      <c r="E14" s="13">
        <v>99.1</v>
      </c>
      <c r="F14" s="13">
        <v>99.1</v>
      </c>
      <c r="G14" s="13">
        <f t="shared" si="1"/>
        <v>99.1</v>
      </c>
      <c r="H14" s="13">
        <f t="shared" si="7"/>
        <v>0</v>
      </c>
      <c r="I14" s="13">
        <f t="shared" si="5"/>
        <v>100</v>
      </c>
      <c r="J14" s="13">
        <v>0</v>
      </c>
      <c r="K14" s="14">
        <f t="shared" si="3"/>
        <v>99.1</v>
      </c>
      <c r="L14" s="15">
        <v>0</v>
      </c>
      <c r="M14" s="23"/>
    </row>
    <row r="15" spans="1:13" ht="63.75" customHeight="1" x14ac:dyDescent="0.25">
      <c r="A15" s="2"/>
      <c r="B15" s="3" t="s">
        <v>8</v>
      </c>
      <c r="C15" s="16">
        <f>C5+C6+C7+C8+C9+C10+C11+C12+C13+C14</f>
        <v>899517.4</v>
      </c>
      <c r="D15" s="16">
        <f>D5+D6+D7+D8+D9+D10+D11+D12+D13+D14</f>
        <v>1129202.6400000001</v>
      </c>
      <c r="E15" s="16">
        <f>E5+E6+E7+E8+E9+E10+E11+E12+E13+E14</f>
        <v>1129202.6400000001</v>
      </c>
      <c r="F15" s="16">
        <f>F5+F6+F7+F8+F9+F10+F11+F12+F13+F14</f>
        <v>1126266.2400000002</v>
      </c>
      <c r="G15" s="13">
        <f t="shared" si="1"/>
        <v>125.20783255554593</v>
      </c>
      <c r="H15" s="16">
        <f t="shared" ref="H15" si="8">H5+H6+H7+H8+H9+H10+H11+H12+H13</f>
        <v>2936.4000000001161</v>
      </c>
      <c r="I15" s="16">
        <f t="shared" si="5"/>
        <v>99.739958099991696</v>
      </c>
      <c r="J15" s="16">
        <f>J5+J6+J7+J8+J9+J10+J11+J12+J13+J14</f>
        <v>766777.37</v>
      </c>
      <c r="K15" s="16">
        <f>F15-J15</f>
        <v>359488.87000000023</v>
      </c>
      <c r="L15" s="17">
        <f t="shared" si="4"/>
        <v>146.88308289536508</v>
      </c>
      <c r="M15" s="23"/>
    </row>
    <row r="17" spans="6:7" x14ac:dyDescent="0.25">
      <c r="F17" s="1"/>
      <c r="G17" s="1"/>
    </row>
  </sheetData>
  <mergeCells count="3">
    <mergeCell ref="A2:L2"/>
    <mergeCell ref="H1:L1"/>
    <mergeCell ref="B1:C1"/>
  </mergeCells>
  <pageMargins left="0.25" right="0.25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2023-03-27T12:12:22Z</cp:lastPrinted>
  <dcterms:created xsi:type="dcterms:W3CDTF">2013-11-14T14:56:03Z</dcterms:created>
  <dcterms:modified xsi:type="dcterms:W3CDTF">2023-04-15T09:24:06Z</dcterms:modified>
</cp:coreProperties>
</file>