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AF636963-66D4-4A3D-832B-789302CE8C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Лист1!$A$8:$I$126</definedName>
  </definedNames>
  <calcPr calcId="181029"/>
</workbook>
</file>

<file path=xl/calcChain.xml><?xml version="1.0" encoding="utf-8"?>
<calcChain xmlns="http://schemas.openxmlformats.org/spreadsheetml/2006/main">
  <c r="C94" i="1" l="1"/>
  <c r="L134" i="1" l="1"/>
  <c r="L133" i="1"/>
  <c r="L130" i="1" l="1"/>
  <c r="L129" i="1" l="1"/>
  <c r="L131" i="1" s="1"/>
  <c r="J129" i="1" l="1"/>
  <c r="C60" i="1" l="1"/>
  <c r="E70" i="1" l="1"/>
  <c r="D70" i="1"/>
  <c r="E65" i="1"/>
  <c r="D65" i="1"/>
  <c r="E60" i="1"/>
  <c r="D60" i="1"/>
  <c r="E55" i="1"/>
  <c r="D55" i="1"/>
  <c r="E52" i="1"/>
  <c r="D52" i="1"/>
  <c r="E50" i="1"/>
  <c r="D50" i="1"/>
  <c r="E48" i="1"/>
  <c r="D48" i="1"/>
  <c r="E43" i="1"/>
  <c r="E42" i="1" s="1"/>
  <c r="D43" i="1"/>
  <c r="D42" i="1" s="1"/>
  <c r="E39" i="1"/>
  <c r="E38" i="1" s="1"/>
  <c r="D39" i="1"/>
  <c r="D38" i="1" s="1"/>
  <c r="E36" i="1"/>
  <c r="E35" i="1" s="1"/>
  <c r="D36" i="1"/>
  <c r="D35" i="1" s="1"/>
  <c r="E33" i="1"/>
  <c r="D33" i="1"/>
  <c r="E31" i="1"/>
  <c r="D31" i="1"/>
  <c r="E29" i="1"/>
  <c r="D29" i="1"/>
  <c r="E27" i="1"/>
  <c r="D27" i="1"/>
  <c r="E23" i="1"/>
  <c r="E22" i="1" s="1"/>
  <c r="D23" i="1"/>
  <c r="D22" i="1" s="1"/>
  <c r="C29" i="1"/>
  <c r="D46" i="1" l="1"/>
  <c r="D45" i="1" s="1"/>
  <c r="E46" i="1"/>
  <c r="E45" i="1" s="1"/>
  <c r="D47" i="1"/>
  <c r="E47" i="1"/>
  <c r="D26" i="1"/>
  <c r="D25" i="1" s="1"/>
  <c r="D21" i="1" s="1"/>
  <c r="E26" i="1"/>
  <c r="E25" i="1" s="1"/>
  <c r="E21" i="1" s="1"/>
  <c r="E121" i="1"/>
  <c r="D121" i="1"/>
  <c r="D103" i="1"/>
  <c r="E116" i="1"/>
  <c r="D116" i="1"/>
  <c r="E103" i="1"/>
  <c r="E87" i="1"/>
  <c r="D87" i="1"/>
  <c r="E94" i="1"/>
  <c r="D94" i="1"/>
  <c r="C79" i="1"/>
  <c r="C87" i="1"/>
  <c r="C31" i="1"/>
  <c r="C27" i="1"/>
  <c r="C23" i="1"/>
  <c r="E74" i="1" l="1"/>
  <c r="C74" i="1"/>
  <c r="D20" i="1"/>
  <c r="D102" i="1"/>
  <c r="E20" i="1"/>
  <c r="E102" i="1"/>
  <c r="D74" i="1"/>
  <c r="D69" i="1" s="1"/>
  <c r="D68" i="1" s="1"/>
  <c r="D19" i="1" s="1"/>
  <c r="C26" i="1"/>
  <c r="E69" i="1" l="1"/>
  <c r="E68" i="1" s="1"/>
  <c r="E19" i="1" s="1"/>
  <c r="C25" i="1"/>
  <c r="C121" i="1"/>
  <c r="C103" i="1"/>
  <c r="C127" i="1"/>
  <c r="C125" i="1"/>
  <c r="C116" i="1"/>
  <c r="C70" i="1"/>
  <c r="C65" i="1"/>
  <c r="C55" i="1"/>
  <c r="C52" i="1"/>
  <c r="C50" i="1"/>
  <c r="C48" i="1"/>
  <c r="C43" i="1"/>
  <c r="C42" i="1" s="1"/>
  <c r="C39" i="1"/>
  <c r="C38" i="1" s="1"/>
  <c r="C36" i="1"/>
  <c r="C35" i="1" s="1"/>
  <c r="C33" i="1"/>
  <c r="C22" i="1"/>
  <c r="C47" i="1" l="1"/>
  <c r="C46" i="1"/>
  <c r="C45" i="1" s="1"/>
  <c r="C102" i="1"/>
  <c r="C69" i="1" s="1"/>
  <c r="C68" i="1" s="1"/>
  <c r="C21" i="1" l="1"/>
  <c r="C20" i="1" s="1"/>
  <c r="C19" i="1" s="1"/>
</calcChain>
</file>

<file path=xl/sharedStrings.xml><?xml version="1.0" encoding="utf-8"?>
<sst xmlns="http://schemas.openxmlformats.org/spreadsheetml/2006/main" count="216" uniqueCount="201">
  <si>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</si>
  <si>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</si>
  <si>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</si>
  <si>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</si>
  <si>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</si>
  <si>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</si>
  <si>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</si>
  <si>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</si>
  <si>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</si>
  <si>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</si>
  <si>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</si>
  <si>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</si>
  <si>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</si>
  <si>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</si>
  <si>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</si>
  <si>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</si>
  <si>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</si>
  <si>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</si>
  <si>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</si>
  <si>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</si>
  <si>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</si>
  <si>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</si>
  <si>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</si>
  <si>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</si>
  <si>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</si>
  <si>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</si>
  <si>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</si>
  <si>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</si>
  <si>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</si>
  <si>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</si>
  <si>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</si>
  <si>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</si>
  <si>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</si>
  <si>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</si>
  <si>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</si>
  <si>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</si>
  <si>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</si>
  <si>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</si>
  <si>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</si>
  <si>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</si>
  <si>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</si>
  <si>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</si>
  <si>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</si>
  <si>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</si>
  <si>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</si>
  <si>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</si>
  <si>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</si>
  <si>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</si>
  <si>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</si>
  <si>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</si>
  <si>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</si>
  <si>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</si>
  <si>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</si>
  <si>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</si>
  <si>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</si>
  <si>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</si>
  <si>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</si>
  <si>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</si>
  <si>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</si>
  <si>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</si>
  <si>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</si>
  <si>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</si>
  <si>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</si>
  <si>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</si>
  <si>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</si>
  <si>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</si>
  <si>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</si>
  <si>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</si>
  <si>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</si>
  <si>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</si>
  <si>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</si>
  <si>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</si>
  <si>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</si>
  <si>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</si>
  <si>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</si>
  <si>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</si>
  <si>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</si>
  <si>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</si>
  <si>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</si>
  <si>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</si>
  <si>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</si>
  <si>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</si>
  <si>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</si>
  <si>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</si>
  <si>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</si>
  <si>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</si>
  <si>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</si>
  <si>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</si>
  <si>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</si>
  <si>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</si>
  <si>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</si>
  <si>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</si>
  <si>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</si>
  <si>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</si>
  <si>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</si>
  <si>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</si>
  <si>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</si>
  <si>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</si>
  <si>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</si>
  <si>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</si>
  <si>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</si>
  <si>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</si>
  <si>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</si>
  <si>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</si>
  <si>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</si>
  <si>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</si>
  <si>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</si>
  <si>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</si>
  <si>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</si>
  <si>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</si>
  <si>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</si>
  <si>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</si>
  <si>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</si>
  <si>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</si>
  <si>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</si>
  <si>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</si>
  <si>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</si>
  <si>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</si>
  <si>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</si>
  <si>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</si>
  <si>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</si>
  <si>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</si>
  <si>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</si>
  <si>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</si>
  <si>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</si>
  <si>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</si>
  <si>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</si>
  <si>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</si>
  <si>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</si>
  <si>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</si>
  <si>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</si>
  <si>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</si>
  <si>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</si>
  <si>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</si>
  <si>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</si>
  <si>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</si>
  <si>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</si>
  <si>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</si>
  <si>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</si>
  <si>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</si>
  <si>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</si>
  <si>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</si>
  <si>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</si>
  <si>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</si>
  <si>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</si>
  <si>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</si>
  <si>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</si>
  <si>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</si>
  <si>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</si>
  <si>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</si>
  <si>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</si>
  <si>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</si>
  <si>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</si>
  <si>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</si>
  <si>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</si>
  <si>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</si>
  <si>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</si>
  <si>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</si>
  <si>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</si>
  <si>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</si>
  <si>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</si>
  <si>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</si>
  <si>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</si>
  <si>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</si>
  <si>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</si>
  <si>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</si>
  <si>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</si>
  <si>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</si>
  <si>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</si>
  <si>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</si>
  <si>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</si>
  <si>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</si>
  <si>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</si>
  <si>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</si>
  <si>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</si>
  <si>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</si>
  <si>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</si>
  <si>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</si>
  <si>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</si>
  <si>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</si>
  <si>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</si>
  <si>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</si>
  <si>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</si>
  <si>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</si>
  <si>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</si>
  <si>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</si>
  <si>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</si>
  <si>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</si>
  <si>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</si>
  <si>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муниципального образования "Красногвардейский район" на 2024 год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</si>
  <si>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</si>
  <si>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</si>
  <si>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</si>
  <si>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>март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</si>
  <si>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</si>
  <si>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</si>
  <si>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Субсидия местным бюджетам на капитальный ремонт объектов водоснабжения</t>
  </si>
  <si>
    <t>Субсидии местным бюджетам на софинансирование капитальных вложений в объекты муниципальной собственности</t>
  </si>
  <si>
    <t>Субсидия местным бюджетам на укрепление материальнотехнической базы муниципальных учреждений культуры</t>
  </si>
  <si>
    <t>от 26.12.2023 г. № 63</t>
  </si>
  <si>
    <t>(в ред. решений от 26.01.2024 г. № 71, от 12.04.2024 г. № 85, от 11.06.2024 г. № 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</si>
</sst>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vertical="top"/>
    </xf>
    <xf numFmtId="1" fontId="4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164" fontId="1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164" fontId="4" fillId="0" borderId="2" xfId="0" applyNumberFormat="1" applyFont="1" applyBorder="1" applyAlignment="1">
      <alignment horizontal="right" vertical="top"/>
    </xf>
    <xf numFmtId="165" fontId="0" fillId="0" borderId="0" xfId="0" applyNumberForma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4"/>
  <sheetViews>
    <sheetView tabSelected="1" view="pageLayout" topLeftCell="A8" zoomScaleNormal="100" zoomScaleSheetLayoutView="100" workbookViewId="0">
      <selection activeCell="A13" sqref="A13:C13"/>
    </sheetView>
  </sheetViews>
  <sheetFormatPr defaultColWidth="9.140625" defaultRowHeight="15" x14ac:dyDescent="0.25"/>
  <cols>
    <col min="1" max="1" width="24.28515625" style="1" customWidth="1"/>
    <col min="2" max="2" width="50.5703125" style="33" customWidth="1"/>
    <col min="3" max="3" width="17.5703125" style="2" customWidth="1"/>
    <col min="4" max="4" width="11.7109375" style="34" hidden="1" customWidth="1"/>
    <col min="5" max="5" width="11.42578125" style="34" hidden="1" customWidth="1"/>
    <col min="6" max="6" width="9.140625" hidden="1" customWidth="1"/>
    <col min="7" max="7" width="14.7109375" hidden="1" customWidth="1"/>
    <col min="8" max="8" width="13.7109375" hidden="1" customWidth="1"/>
    <col min="9" max="9" width="12.5703125" hidden="1" customWidth="1"/>
    <col min="10" max="10" width="0.140625" style="34" hidden="1" customWidth="1"/>
    <col min="11" max="11" width="4.42578125" style="34" hidden="1" customWidth="1"/>
    <col min="12" max="12" width="0.140625" style="39" customWidth="1"/>
    <col min="13" max="13" width="18.28515625" style="39" hidden="1" customWidth="1"/>
    <col min="14" max="14" width="10.28515625" style="39" hidden="1" customWidth="1"/>
    <col min="15" max="15" width="9.5703125" hidden="1" customWidth="1"/>
    <col min="16" max="16" width="9.140625" style="34"/>
  </cols>
  <sheetData>
    <row r="1" spans="1:3" ht="15.75" hidden="1" customHeight="1" x14ac:dyDescent="0.25"/>
    <row r="2" spans="1:3" hidden="1" x14ac:dyDescent="0.25"/>
    <row r="3" spans="1:3" hidden="1" x14ac:dyDescent="0.25"/>
    <row r="4" spans="1:3" hidden="1" x14ac:dyDescent="0.25"/>
    <row r="5" spans="1:3" hidden="1" x14ac:dyDescent="0.25"/>
    <row r="6" spans="1:3" hidden="1" x14ac:dyDescent="0.25"/>
    <row r="7" spans="1:3" hidden="1" x14ac:dyDescent="0.25"/>
    <row r="8" spans="1:3" x14ac:dyDescent="0.25">
      <c r="B8" s="40" t="s">
        <v>0</v>
      </c>
      <c r="C8" s="40"/>
    </row>
    <row r="9" spans="1:3" x14ac:dyDescent="0.25">
      <c r="B9" s="40" t="s">
        <v>1</v>
      </c>
      <c r="C9" s="40"/>
    </row>
    <row r="10" spans="1:3" x14ac:dyDescent="0.25">
      <c r="B10" s="40" t="s">
        <v>2</v>
      </c>
      <c r="C10" s="40"/>
    </row>
    <row r="11" spans="1:3" x14ac:dyDescent="0.25">
      <c r="B11" s="40" t="s">
        <v>199</v>
      </c>
      <c r="C11" s="40"/>
    </row>
    <row r="12" spans="1:3" x14ac:dyDescent="0.25">
      <c r="B12" s="42" t="s">
        <v>200</v>
      </c>
      <c r="C12" s="42"/>
    </row>
    <row r="13" spans="1:3" ht="36" customHeight="1" x14ac:dyDescent="0.25">
      <c r="A13" s="43" t="s">
        <v>3</v>
      </c>
      <c r="B13" s="43"/>
      <c r="C13" s="43"/>
    </row>
    <row r="14" spans="1:3" x14ac:dyDescent="0.25">
      <c r="A14" s="41" t="s">
        <v>189</v>
      </c>
      <c r="B14" s="41"/>
      <c r="C14" s="41"/>
    </row>
    <row r="15" spans="1:3" x14ac:dyDescent="0.25">
      <c r="A15" s="41"/>
      <c r="B15" s="41"/>
      <c r="C15" s="41"/>
    </row>
    <row r="16" spans="1:3" x14ac:dyDescent="0.25">
      <c r="A16" s="32"/>
      <c r="B16" s="3"/>
      <c r="C16" s="2" t="s">
        <v>4</v>
      </c>
    </row>
    <row r="17" spans="1:12" ht="71.25" x14ac:dyDescent="0.25">
      <c r="A17" s="4" t="s">
        <v>5</v>
      </c>
      <c r="B17" s="5" t="s">
        <v>6</v>
      </c>
      <c r="C17" s="6" t="s">
        <v>7</v>
      </c>
      <c r="L17" s="39" t="s">
        <v>193</v>
      </c>
    </row>
    <row r="18" spans="1:12" x14ac:dyDescent="0.25">
      <c r="A18" s="5">
        <v>1</v>
      </c>
      <c r="B18" s="5">
        <v>2</v>
      </c>
      <c r="C18" s="31">
        <v>3</v>
      </c>
    </row>
    <row r="19" spans="1:12" x14ac:dyDescent="0.25">
      <c r="A19" s="7" t="s">
        <v>8</v>
      </c>
      <c r="B19" s="8" t="s">
        <v>9</v>
      </c>
      <c r="C19" s="9">
        <f>C20+C68</f>
        <v>1477191.2013700001</v>
      </c>
      <c r="D19" s="9">
        <f t="shared" ref="D19:E19" si="0">D20+D68</f>
        <v>774174.87999999989</v>
      </c>
      <c r="E19" s="9">
        <f t="shared" si="0"/>
        <v>813832.39199999988</v>
      </c>
    </row>
    <row r="20" spans="1:12" x14ac:dyDescent="0.25">
      <c r="A20" s="7" t="s">
        <v>10</v>
      </c>
      <c r="B20" s="8" t="s">
        <v>11</v>
      </c>
      <c r="C20" s="9">
        <f>C21+C45</f>
        <v>227148.6</v>
      </c>
      <c r="D20" s="9">
        <f t="shared" ref="D20:E20" si="1">D21+D45</f>
        <v>206595.8</v>
      </c>
      <c r="E20" s="9">
        <f t="shared" si="1"/>
        <v>220493.5</v>
      </c>
    </row>
    <row r="21" spans="1:12" x14ac:dyDescent="0.25">
      <c r="A21" s="7"/>
      <c r="B21" s="8" t="s">
        <v>12</v>
      </c>
      <c r="C21" s="9">
        <f>C22+C25+C35+C38+C42</f>
        <v>192092.7</v>
      </c>
      <c r="D21" s="9">
        <f t="shared" ref="D21:E21" si="2">D22+D25+D35+D38+D42</f>
        <v>171287.69999999998</v>
      </c>
      <c r="E21" s="9">
        <f t="shared" si="2"/>
        <v>184882.5</v>
      </c>
    </row>
    <row r="22" spans="1:12" x14ac:dyDescent="0.25">
      <c r="A22" s="10" t="s">
        <v>13</v>
      </c>
      <c r="B22" s="8" t="s">
        <v>14</v>
      </c>
      <c r="C22" s="9">
        <f>C23</f>
        <v>60133.3</v>
      </c>
      <c r="D22" s="9">
        <f t="shared" ref="D22:E23" si="3">D23</f>
        <v>62731.199999999997</v>
      </c>
      <c r="E22" s="9">
        <f t="shared" si="3"/>
        <v>68063.399999999994</v>
      </c>
    </row>
    <row r="23" spans="1:12" x14ac:dyDescent="0.25">
      <c r="A23" s="7" t="s">
        <v>15</v>
      </c>
      <c r="B23" s="8" t="s">
        <v>16</v>
      </c>
      <c r="C23" s="9">
        <f>C24</f>
        <v>60133.3</v>
      </c>
      <c r="D23" s="9">
        <f t="shared" si="3"/>
        <v>62731.199999999997</v>
      </c>
      <c r="E23" s="9">
        <f t="shared" si="3"/>
        <v>68063.399999999994</v>
      </c>
    </row>
    <row r="24" spans="1:12" ht="106.5" customHeight="1" x14ac:dyDescent="0.25">
      <c r="A24" s="14" t="s">
        <v>17</v>
      </c>
      <c r="B24" s="12" t="s">
        <v>174</v>
      </c>
      <c r="C24" s="13">
        <v>60133.3</v>
      </c>
      <c r="D24" s="34">
        <v>62731.199999999997</v>
      </c>
      <c r="E24" s="34">
        <v>68063.399999999994</v>
      </c>
      <c r="L24" s="39">
        <v>2209.6999999999998</v>
      </c>
    </row>
    <row r="25" spans="1:12" x14ac:dyDescent="0.25">
      <c r="A25" s="7" t="s">
        <v>18</v>
      </c>
      <c r="B25" s="8" t="s">
        <v>19</v>
      </c>
      <c r="C25" s="9">
        <f>C26+C31+C34</f>
        <v>81266.100000000006</v>
      </c>
      <c r="D25" s="9">
        <f t="shared" ref="D25:E25" si="4">D26+D31+D34</f>
        <v>71285.2</v>
      </c>
      <c r="E25" s="9">
        <f t="shared" si="4"/>
        <v>74312.600000000006</v>
      </c>
    </row>
    <row r="26" spans="1:12" ht="30" x14ac:dyDescent="0.25">
      <c r="A26" s="14" t="s">
        <v>20</v>
      </c>
      <c r="B26" s="12" t="s">
        <v>21</v>
      </c>
      <c r="C26" s="13">
        <f>C27+C29</f>
        <v>57640</v>
      </c>
      <c r="D26" s="13">
        <f t="shared" ref="D26:E26" si="5">D27+D29</f>
        <v>46904.2</v>
      </c>
      <c r="E26" s="13">
        <f t="shared" si="5"/>
        <v>48921.100000000006</v>
      </c>
    </row>
    <row r="27" spans="1:12" ht="30.75" customHeight="1" x14ac:dyDescent="0.25">
      <c r="A27" s="11" t="s">
        <v>22</v>
      </c>
      <c r="B27" s="12" t="s">
        <v>23</v>
      </c>
      <c r="C27" s="13">
        <f>C28</f>
        <v>41711.300000000003</v>
      </c>
      <c r="D27" s="13">
        <f t="shared" ref="D27:E27" si="6">D28</f>
        <v>28902.9</v>
      </c>
      <c r="E27" s="13">
        <f t="shared" si="6"/>
        <v>30145.7</v>
      </c>
    </row>
    <row r="28" spans="1:12" ht="30.75" customHeight="1" x14ac:dyDescent="0.25">
      <c r="A28" s="11" t="s">
        <v>24</v>
      </c>
      <c r="B28" s="12" t="s">
        <v>23</v>
      </c>
      <c r="C28" s="13">
        <v>41711.300000000003</v>
      </c>
      <c r="D28" s="34">
        <v>28902.9</v>
      </c>
      <c r="E28" s="34">
        <v>30145.7</v>
      </c>
      <c r="L28" s="39">
        <v>-1000</v>
      </c>
    </row>
    <row r="29" spans="1:12" ht="45" x14ac:dyDescent="0.25">
      <c r="A29" s="11" t="s">
        <v>25</v>
      </c>
      <c r="B29" s="12" t="s">
        <v>26</v>
      </c>
      <c r="C29" s="13">
        <f>C30</f>
        <v>15928.7</v>
      </c>
      <c r="D29" s="13">
        <f t="shared" ref="D29:E29" si="7">D30</f>
        <v>18001.3</v>
      </c>
      <c r="E29" s="13">
        <f t="shared" si="7"/>
        <v>18775.400000000001</v>
      </c>
    </row>
    <row r="30" spans="1:12" ht="75" x14ac:dyDescent="0.25">
      <c r="A30" s="11" t="s">
        <v>27</v>
      </c>
      <c r="B30" s="12" t="s">
        <v>28</v>
      </c>
      <c r="C30" s="13">
        <v>15928.7</v>
      </c>
      <c r="D30" s="34">
        <v>18001.3</v>
      </c>
      <c r="E30" s="34">
        <v>18775.400000000001</v>
      </c>
      <c r="L30" s="39">
        <v>-1330.5</v>
      </c>
    </row>
    <row r="31" spans="1:12" x14ac:dyDescent="0.25">
      <c r="A31" s="11" t="s">
        <v>29</v>
      </c>
      <c r="B31" s="12" t="s">
        <v>30</v>
      </c>
      <c r="C31" s="13">
        <f>C32</f>
        <v>19951.099999999999</v>
      </c>
      <c r="D31" s="13">
        <f t="shared" ref="D31:E31" si="8">D32</f>
        <v>20789</v>
      </c>
      <c r="E31" s="13">
        <f t="shared" si="8"/>
        <v>21641.4</v>
      </c>
    </row>
    <row r="32" spans="1:12" x14ac:dyDescent="0.25">
      <c r="A32" s="11" t="s">
        <v>31</v>
      </c>
      <c r="B32" s="12" t="s">
        <v>30</v>
      </c>
      <c r="C32" s="13">
        <v>19951.099999999999</v>
      </c>
      <c r="D32" s="34">
        <v>20789</v>
      </c>
      <c r="E32" s="34">
        <v>21641.4</v>
      </c>
    </row>
    <row r="33" spans="1:12" ht="30" x14ac:dyDescent="0.25">
      <c r="A33" s="14" t="s">
        <v>32</v>
      </c>
      <c r="B33" s="12" t="s">
        <v>33</v>
      </c>
      <c r="C33" s="13">
        <f>C34</f>
        <v>3675</v>
      </c>
      <c r="D33" s="13">
        <f t="shared" ref="D33:E33" si="9">D34</f>
        <v>3592</v>
      </c>
      <c r="E33" s="13">
        <f t="shared" si="9"/>
        <v>3750.1</v>
      </c>
    </row>
    <row r="34" spans="1:12" ht="45" x14ac:dyDescent="0.25">
      <c r="A34" s="14" t="s">
        <v>34</v>
      </c>
      <c r="B34" s="12" t="s">
        <v>35</v>
      </c>
      <c r="C34" s="13">
        <v>3675</v>
      </c>
      <c r="D34" s="34">
        <v>3592</v>
      </c>
      <c r="E34" s="34">
        <v>3750.1</v>
      </c>
      <c r="L34" s="39">
        <v>234.4</v>
      </c>
    </row>
    <row r="35" spans="1:12" x14ac:dyDescent="0.25">
      <c r="A35" s="7" t="s">
        <v>36</v>
      </c>
      <c r="B35" s="8" t="s">
        <v>37</v>
      </c>
      <c r="C35" s="9">
        <f t="shared" ref="C35:E36" si="10">C36</f>
        <v>38500</v>
      </c>
      <c r="D35" s="9">
        <f t="shared" si="10"/>
        <v>25300.400000000001</v>
      </c>
      <c r="E35" s="9">
        <f t="shared" si="10"/>
        <v>29884.3</v>
      </c>
    </row>
    <row r="36" spans="1:12" x14ac:dyDescent="0.25">
      <c r="A36" s="11" t="s">
        <v>38</v>
      </c>
      <c r="B36" s="12" t="s">
        <v>39</v>
      </c>
      <c r="C36" s="13">
        <f t="shared" si="10"/>
        <v>38500</v>
      </c>
      <c r="D36" s="13">
        <f t="shared" si="10"/>
        <v>25300.400000000001</v>
      </c>
      <c r="E36" s="13">
        <f t="shared" si="10"/>
        <v>29884.3</v>
      </c>
    </row>
    <row r="37" spans="1:12" ht="30" x14ac:dyDescent="0.25">
      <c r="A37" s="11" t="s">
        <v>40</v>
      </c>
      <c r="B37" s="12" t="s">
        <v>41</v>
      </c>
      <c r="C37" s="13">
        <v>38500</v>
      </c>
      <c r="D37" s="34">
        <v>25300.400000000001</v>
      </c>
      <c r="E37" s="34">
        <v>29884.3</v>
      </c>
      <c r="L37" s="39">
        <v>6947.8</v>
      </c>
    </row>
    <row r="38" spans="1:12" ht="28.5" x14ac:dyDescent="0.25">
      <c r="A38" s="7" t="s">
        <v>42</v>
      </c>
      <c r="B38" s="8" t="s">
        <v>43</v>
      </c>
      <c r="C38" s="9">
        <f t="shared" ref="C38:E39" si="11">C39</f>
        <v>7900</v>
      </c>
      <c r="D38" s="9">
        <f t="shared" si="11"/>
        <v>7488</v>
      </c>
      <c r="E38" s="9">
        <f t="shared" si="11"/>
        <v>7942.1</v>
      </c>
    </row>
    <row r="39" spans="1:12" x14ac:dyDescent="0.25">
      <c r="A39" s="11" t="s">
        <v>44</v>
      </c>
      <c r="B39" s="12" t="s">
        <v>45</v>
      </c>
      <c r="C39" s="13">
        <f t="shared" si="11"/>
        <v>7900</v>
      </c>
      <c r="D39" s="13">
        <f t="shared" si="11"/>
        <v>7488</v>
      </c>
      <c r="E39" s="13">
        <f t="shared" si="11"/>
        <v>7942.1</v>
      </c>
    </row>
    <row r="40" spans="1:12" ht="30.75" customHeight="1" x14ac:dyDescent="0.25">
      <c r="A40" s="11" t="s">
        <v>46</v>
      </c>
      <c r="B40" s="12" t="s">
        <v>47</v>
      </c>
      <c r="C40" s="13">
        <v>7900</v>
      </c>
      <c r="D40" s="34">
        <v>7488</v>
      </c>
      <c r="E40" s="34">
        <v>7942.1</v>
      </c>
      <c r="L40" s="39">
        <v>811.4</v>
      </c>
    </row>
    <row r="41" spans="1:12" hidden="1" x14ac:dyDescent="0.25">
      <c r="A41" s="11"/>
      <c r="B41" s="12"/>
      <c r="C41" s="13"/>
    </row>
    <row r="42" spans="1:12" x14ac:dyDescent="0.25">
      <c r="A42" s="7" t="s">
        <v>48</v>
      </c>
      <c r="B42" s="8" t="s">
        <v>49</v>
      </c>
      <c r="C42" s="9">
        <f>C43</f>
        <v>4293.3</v>
      </c>
      <c r="D42" s="9">
        <f t="shared" ref="D42:E43" si="12">D43</f>
        <v>4482.8999999999996</v>
      </c>
      <c r="E42" s="9">
        <f t="shared" si="12"/>
        <v>4680.1000000000004</v>
      </c>
    </row>
    <row r="43" spans="1:12" ht="45" x14ac:dyDescent="0.25">
      <c r="A43" s="11" t="s">
        <v>50</v>
      </c>
      <c r="B43" s="12" t="s">
        <v>51</v>
      </c>
      <c r="C43" s="13">
        <f>C44</f>
        <v>4293.3</v>
      </c>
      <c r="D43" s="13">
        <f t="shared" si="12"/>
        <v>4482.8999999999996</v>
      </c>
      <c r="E43" s="13">
        <f t="shared" si="12"/>
        <v>4680.1000000000004</v>
      </c>
    </row>
    <row r="44" spans="1:12" ht="60" x14ac:dyDescent="0.25">
      <c r="A44" s="11" t="s">
        <v>52</v>
      </c>
      <c r="B44" s="12" t="s">
        <v>53</v>
      </c>
      <c r="C44" s="13">
        <v>4293.3</v>
      </c>
      <c r="D44" s="34">
        <v>4482.8999999999996</v>
      </c>
      <c r="E44" s="34">
        <v>4680.1000000000004</v>
      </c>
    </row>
    <row r="45" spans="1:12" x14ac:dyDescent="0.25">
      <c r="A45" s="7"/>
      <c r="B45" s="8" t="s">
        <v>54</v>
      </c>
      <c r="C45" s="9">
        <f>C46+C55+C67+C65+C60</f>
        <v>35055.9</v>
      </c>
      <c r="D45" s="9">
        <f t="shared" ref="D45:E45" si="13">D46+D55+D67+D65+D60</f>
        <v>35308.100000000006</v>
      </c>
      <c r="E45" s="9">
        <f t="shared" si="13"/>
        <v>35611.000000000007</v>
      </c>
    </row>
    <row r="46" spans="1:12" ht="42.75" x14ac:dyDescent="0.25">
      <c r="A46" s="7" t="s">
        <v>55</v>
      </c>
      <c r="B46" s="8" t="s">
        <v>56</v>
      </c>
      <c r="C46" s="9">
        <f>C48+C50+C52+C54</f>
        <v>33722.1</v>
      </c>
      <c r="D46" s="9">
        <f t="shared" ref="D46:E46" si="14">D48+D50+D52+D54</f>
        <v>33972.1</v>
      </c>
      <c r="E46" s="9">
        <f t="shared" si="14"/>
        <v>34272.1</v>
      </c>
    </row>
    <row r="47" spans="1:12" ht="105" x14ac:dyDescent="0.25">
      <c r="A47" s="11" t="s">
        <v>175</v>
      </c>
      <c r="B47" s="12" t="s">
        <v>176</v>
      </c>
      <c r="C47" s="9">
        <f>C48+C50</f>
        <v>33602.1</v>
      </c>
      <c r="D47" s="9">
        <f t="shared" ref="D47:E47" si="15">D48+D50</f>
        <v>33852.1</v>
      </c>
      <c r="E47" s="9">
        <f t="shared" si="15"/>
        <v>34152.1</v>
      </c>
    </row>
    <row r="48" spans="1:12" ht="75" x14ac:dyDescent="0.25">
      <c r="A48" s="11" t="s">
        <v>57</v>
      </c>
      <c r="B48" s="12" t="s">
        <v>58</v>
      </c>
      <c r="C48" s="13">
        <f>C49</f>
        <v>32306.1</v>
      </c>
      <c r="D48" s="13">
        <f t="shared" ref="D48:E48" si="16">D49</f>
        <v>32556.1</v>
      </c>
      <c r="E48" s="13">
        <f t="shared" si="16"/>
        <v>32856.1</v>
      </c>
    </row>
    <row r="49" spans="1:5" ht="105" x14ac:dyDescent="0.25">
      <c r="A49" s="15" t="s">
        <v>59</v>
      </c>
      <c r="B49" s="12" t="s">
        <v>60</v>
      </c>
      <c r="C49" s="13">
        <v>32306.1</v>
      </c>
      <c r="D49" s="34">
        <v>32556.1</v>
      </c>
      <c r="E49" s="34">
        <v>32856.1</v>
      </c>
    </row>
    <row r="50" spans="1:5" ht="90.75" customHeight="1" x14ac:dyDescent="0.25">
      <c r="A50" s="11" t="s">
        <v>61</v>
      </c>
      <c r="B50" s="12" t="s">
        <v>62</v>
      </c>
      <c r="C50" s="13">
        <f>C51</f>
        <v>1296</v>
      </c>
      <c r="D50" s="13">
        <f t="shared" ref="D50:E50" si="17">D51</f>
        <v>1296</v>
      </c>
      <c r="E50" s="13">
        <f t="shared" si="17"/>
        <v>1296</v>
      </c>
    </row>
    <row r="51" spans="1:5" ht="90" x14ac:dyDescent="0.25">
      <c r="A51" s="15" t="s">
        <v>63</v>
      </c>
      <c r="B51" s="16" t="s">
        <v>64</v>
      </c>
      <c r="C51" s="13">
        <v>1296</v>
      </c>
      <c r="D51" s="34">
        <v>1296</v>
      </c>
      <c r="E51" s="34">
        <v>1296</v>
      </c>
    </row>
    <row r="52" spans="1:5" ht="105" x14ac:dyDescent="0.25">
      <c r="A52" s="11" t="s">
        <v>65</v>
      </c>
      <c r="B52" s="12" t="s">
        <v>66</v>
      </c>
      <c r="C52" s="13">
        <f>C53</f>
        <v>50</v>
      </c>
      <c r="D52" s="13">
        <f t="shared" ref="D52:E52" si="18">D53</f>
        <v>50</v>
      </c>
      <c r="E52" s="13">
        <f t="shared" si="18"/>
        <v>50</v>
      </c>
    </row>
    <row r="53" spans="1:5" ht="76.5" customHeight="1" x14ac:dyDescent="0.25">
      <c r="A53" s="11" t="s">
        <v>67</v>
      </c>
      <c r="B53" s="12" t="s">
        <v>68</v>
      </c>
      <c r="C53" s="13">
        <v>50</v>
      </c>
      <c r="D53" s="34">
        <v>50</v>
      </c>
      <c r="E53" s="34">
        <v>50</v>
      </c>
    </row>
    <row r="54" spans="1:5" ht="90" x14ac:dyDescent="0.25">
      <c r="A54" s="11" t="s">
        <v>69</v>
      </c>
      <c r="B54" s="17" t="s">
        <v>159</v>
      </c>
      <c r="C54" s="13">
        <v>70</v>
      </c>
      <c r="D54" s="34">
        <v>70</v>
      </c>
      <c r="E54" s="34">
        <v>70</v>
      </c>
    </row>
    <row r="55" spans="1:5" ht="28.5" x14ac:dyDescent="0.25">
      <c r="A55" s="7" t="s">
        <v>70</v>
      </c>
      <c r="B55" s="8" t="s">
        <v>71</v>
      </c>
      <c r="C55" s="9">
        <f>C56</f>
        <v>69.5</v>
      </c>
      <c r="D55" s="9">
        <f t="shared" ref="D55:E55" si="19">D56</f>
        <v>72.400000000000006</v>
      </c>
      <c r="E55" s="9">
        <f t="shared" si="19"/>
        <v>75.3</v>
      </c>
    </row>
    <row r="56" spans="1:5" ht="30" x14ac:dyDescent="0.25">
      <c r="A56" s="11" t="s">
        <v>72</v>
      </c>
      <c r="B56" s="12" t="s">
        <v>73</v>
      </c>
      <c r="C56" s="13">
        <v>69.5</v>
      </c>
      <c r="D56" s="34">
        <v>72.400000000000006</v>
      </c>
      <c r="E56" s="34">
        <v>75.3</v>
      </c>
    </row>
    <row r="57" spans="1:5" ht="1.1499999999999999" hidden="1" customHeight="1" x14ac:dyDescent="0.25">
      <c r="A57" s="14" t="s">
        <v>178</v>
      </c>
      <c r="B57" s="12" t="s">
        <v>177</v>
      </c>
      <c r="C57" s="13"/>
    </row>
    <row r="58" spans="1:5" ht="30" hidden="1" x14ac:dyDescent="0.25">
      <c r="A58" s="14" t="s">
        <v>179</v>
      </c>
      <c r="B58" s="12" t="s">
        <v>74</v>
      </c>
      <c r="C58" s="13"/>
    </row>
    <row r="59" spans="1:5" ht="30" hidden="1" x14ac:dyDescent="0.25">
      <c r="A59" s="14" t="s">
        <v>180</v>
      </c>
      <c r="B59" s="12" t="s">
        <v>75</v>
      </c>
      <c r="C59" s="13"/>
    </row>
    <row r="60" spans="1:5" ht="28.5" x14ac:dyDescent="0.25">
      <c r="A60" s="7" t="s">
        <v>76</v>
      </c>
      <c r="B60" s="8" t="s">
        <v>77</v>
      </c>
      <c r="C60" s="9">
        <f>C64+C62</f>
        <v>32</v>
      </c>
      <c r="D60" s="9">
        <f t="shared" ref="D60:E60" si="20">D64</f>
        <v>31.3</v>
      </c>
      <c r="E60" s="9">
        <f t="shared" si="20"/>
        <v>31.3</v>
      </c>
    </row>
    <row r="61" spans="1:5" ht="0.6" customHeight="1" x14ac:dyDescent="0.25">
      <c r="A61" s="11" t="s">
        <v>181</v>
      </c>
      <c r="B61" s="12" t="s">
        <v>182</v>
      </c>
      <c r="C61" s="9"/>
    </row>
    <row r="62" spans="1:5" ht="32.25" customHeight="1" x14ac:dyDescent="0.25">
      <c r="A62" s="11" t="s">
        <v>184</v>
      </c>
      <c r="B62" s="12" t="s">
        <v>183</v>
      </c>
      <c r="C62" s="9">
        <v>0.7</v>
      </c>
      <c r="D62" s="34">
        <v>0.7</v>
      </c>
      <c r="E62" s="34">
        <v>0.7</v>
      </c>
    </row>
    <row r="63" spans="1:5" hidden="1" x14ac:dyDescent="0.25">
      <c r="A63" s="11" t="s">
        <v>186</v>
      </c>
      <c r="B63" s="12" t="s">
        <v>185</v>
      </c>
      <c r="C63" s="9">
        <v>31.3</v>
      </c>
    </row>
    <row r="64" spans="1:5" ht="30" x14ac:dyDescent="0.25">
      <c r="A64" s="14" t="s">
        <v>78</v>
      </c>
      <c r="B64" s="12" t="s">
        <v>79</v>
      </c>
      <c r="C64" s="13">
        <v>31.3</v>
      </c>
      <c r="D64" s="34">
        <v>31.3</v>
      </c>
      <c r="E64" s="34">
        <v>31.3</v>
      </c>
    </row>
    <row r="65" spans="1:5" ht="28.5" x14ac:dyDescent="0.25">
      <c r="A65" s="7" t="s">
        <v>80</v>
      </c>
      <c r="B65" s="8" t="s">
        <v>81</v>
      </c>
      <c r="C65" s="9">
        <f>C66</f>
        <v>550</v>
      </c>
      <c r="D65" s="9">
        <f t="shared" ref="D65:E65" si="21">D66</f>
        <v>550</v>
      </c>
      <c r="E65" s="9">
        <f t="shared" si="21"/>
        <v>550</v>
      </c>
    </row>
    <row r="66" spans="1:5" ht="75" x14ac:dyDescent="0.25">
      <c r="A66" s="14" t="s">
        <v>82</v>
      </c>
      <c r="B66" s="12" t="s">
        <v>83</v>
      </c>
      <c r="C66" s="13">
        <v>550</v>
      </c>
      <c r="D66" s="34">
        <v>550</v>
      </c>
      <c r="E66" s="34">
        <v>550</v>
      </c>
    </row>
    <row r="67" spans="1:5" x14ac:dyDescent="0.25">
      <c r="A67" s="7" t="s">
        <v>84</v>
      </c>
      <c r="B67" s="8" t="s">
        <v>85</v>
      </c>
      <c r="C67" s="9">
        <v>682.3</v>
      </c>
      <c r="D67" s="34">
        <v>682.3</v>
      </c>
      <c r="E67" s="34">
        <v>682.3</v>
      </c>
    </row>
    <row r="68" spans="1:5" x14ac:dyDescent="0.25">
      <c r="A68" s="7" t="s">
        <v>86</v>
      </c>
      <c r="B68" s="8" t="s">
        <v>87</v>
      </c>
      <c r="C68" s="9">
        <f>C69+C126+C127</f>
        <v>1250042.60137</v>
      </c>
      <c r="D68" s="9">
        <f t="shared" ref="D68:E68" si="22">D69+D126+D127</f>
        <v>567579.07999999996</v>
      </c>
      <c r="E68" s="9">
        <f t="shared" si="22"/>
        <v>593338.89199999988</v>
      </c>
    </row>
    <row r="69" spans="1:5" ht="29.25" customHeight="1" x14ac:dyDescent="0.25">
      <c r="A69" s="7" t="s">
        <v>88</v>
      </c>
      <c r="B69" s="8" t="s">
        <v>89</v>
      </c>
      <c r="C69" s="9">
        <f>C70+C102+C74+C121</f>
        <v>1229514.8613700001</v>
      </c>
      <c r="D69" s="9">
        <f t="shared" ref="D69:E69" si="23">D70+D102+D74+D121</f>
        <v>567579.07999999996</v>
      </c>
      <c r="E69" s="9">
        <f t="shared" si="23"/>
        <v>593338.89199999988</v>
      </c>
    </row>
    <row r="70" spans="1:5" ht="28.5" x14ac:dyDescent="0.25">
      <c r="A70" s="7" t="s">
        <v>90</v>
      </c>
      <c r="B70" s="8" t="s">
        <v>91</v>
      </c>
      <c r="C70" s="9">
        <f>C71+C72+C73</f>
        <v>214494</v>
      </c>
      <c r="D70" s="9">
        <f t="shared" ref="D70:E70" si="24">D71+D72+D73</f>
        <v>154035</v>
      </c>
      <c r="E70" s="9">
        <f t="shared" si="24"/>
        <v>154035</v>
      </c>
    </row>
    <row r="71" spans="1:5" ht="45" x14ac:dyDescent="0.25">
      <c r="A71" s="11" t="s">
        <v>92</v>
      </c>
      <c r="B71" s="12" t="s">
        <v>93</v>
      </c>
      <c r="C71" s="37">
        <v>192544</v>
      </c>
      <c r="D71" s="34">
        <v>154035</v>
      </c>
      <c r="E71" s="34">
        <v>154035</v>
      </c>
    </row>
    <row r="72" spans="1:5" ht="45.75" customHeight="1" x14ac:dyDescent="0.25">
      <c r="A72" s="11" t="s">
        <v>94</v>
      </c>
      <c r="B72" s="12" t="s">
        <v>95</v>
      </c>
      <c r="C72" s="37">
        <v>21950</v>
      </c>
    </row>
    <row r="73" spans="1:5" hidden="1" x14ac:dyDescent="0.25">
      <c r="A73" s="11" t="s">
        <v>96</v>
      </c>
      <c r="B73" s="12" t="s">
        <v>97</v>
      </c>
      <c r="C73" s="37"/>
    </row>
    <row r="74" spans="1:5" ht="42.75" customHeight="1" x14ac:dyDescent="0.25">
      <c r="A74" s="7" t="s">
        <v>98</v>
      </c>
      <c r="B74" s="8" t="s">
        <v>99</v>
      </c>
      <c r="C74" s="9">
        <f>C76+C81+C84+C85+C86+C87+C94+C82+C75+C79+C78+C91+C90+C92+C77+C83+C93</f>
        <v>607438.74210999999</v>
      </c>
      <c r="D74" s="9">
        <f t="shared" ref="D74:E74" si="25">D76+D81+D84+D85+D86+D87+D94+D82+D75+D79+D78+D91+D90+D92+D77</f>
        <v>27733.8</v>
      </c>
      <c r="E74" s="9">
        <f t="shared" si="25"/>
        <v>27864.999999999996</v>
      </c>
    </row>
    <row r="75" spans="1:5" ht="18.600000000000001" hidden="1" customHeight="1" x14ac:dyDescent="0.25">
      <c r="A75" s="18" t="s">
        <v>100</v>
      </c>
      <c r="B75" s="12" t="s">
        <v>160</v>
      </c>
      <c r="C75" s="37"/>
    </row>
    <row r="76" spans="1:5" ht="1.1499999999999999" hidden="1" customHeight="1" x14ac:dyDescent="0.25">
      <c r="A76" s="11" t="s">
        <v>101</v>
      </c>
      <c r="B76" s="12" t="s">
        <v>102</v>
      </c>
      <c r="C76" s="37"/>
    </row>
    <row r="77" spans="1:5" ht="75.75" customHeight="1" x14ac:dyDescent="0.25">
      <c r="A77" s="11" t="s">
        <v>173</v>
      </c>
      <c r="B77" s="12" t="s">
        <v>172</v>
      </c>
      <c r="C77" s="37">
        <v>2694.9</v>
      </c>
      <c r="D77" s="34">
        <v>2750.5</v>
      </c>
      <c r="E77" s="34">
        <v>3255.3</v>
      </c>
    </row>
    <row r="78" spans="1:5" ht="38.450000000000003" hidden="1" customHeight="1" x14ac:dyDescent="0.25">
      <c r="A78" s="11" t="s">
        <v>164</v>
      </c>
      <c r="B78" s="12" t="s">
        <v>163</v>
      </c>
      <c r="C78" s="37"/>
    </row>
    <row r="79" spans="1:5" ht="75.599999999999994" customHeight="1" x14ac:dyDescent="0.25">
      <c r="A79" s="11" t="s">
        <v>103</v>
      </c>
      <c r="B79" s="12" t="s">
        <v>187</v>
      </c>
      <c r="C79" s="37">
        <f>C80</f>
        <v>6.1</v>
      </c>
    </row>
    <row r="80" spans="1:5" ht="28.9" hidden="1" customHeight="1" x14ac:dyDescent="0.25">
      <c r="A80" s="11"/>
      <c r="B80" s="12" t="s">
        <v>188</v>
      </c>
      <c r="C80" s="37">
        <v>6.1</v>
      </c>
    </row>
    <row r="81" spans="1:14" ht="75" x14ac:dyDescent="0.25">
      <c r="A81" s="11" t="s">
        <v>104</v>
      </c>
      <c r="B81" s="12" t="s">
        <v>105</v>
      </c>
      <c r="C81" s="37">
        <v>21228.400000000001</v>
      </c>
      <c r="D81" s="34">
        <v>20443.900000000001</v>
      </c>
      <c r="E81" s="34">
        <v>20043.8</v>
      </c>
    </row>
    <row r="82" spans="1:14" ht="44.45" customHeight="1" x14ac:dyDescent="0.25">
      <c r="A82" s="11" t="s">
        <v>106</v>
      </c>
      <c r="B82" s="12" t="s">
        <v>107</v>
      </c>
      <c r="C82" s="37">
        <v>112245.4</v>
      </c>
      <c r="L82" s="39">
        <v>-0.9</v>
      </c>
    </row>
    <row r="83" spans="1:14" ht="31.9" customHeight="1" x14ac:dyDescent="0.25">
      <c r="A83" s="11" t="s">
        <v>191</v>
      </c>
      <c r="B83" s="36" t="s">
        <v>192</v>
      </c>
      <c r="C83" s="37">
        <v>8000</v>
      </c>
    </row>
    <row r="84" spans="1:14" ht="60" x14ac:dyDescent="0.25">
      <c r="A84" s="11" t="s">
        <v>108</v>
      </c>
      <c r="B84" s="12" t="s">
        <v>109</v>
      </c>
      <c r="C84" s="37">
        <v>537.70000000000005</v>
      </c>
      <c r="D84" s="34">
        <v>534.79999999999995</v>
      </c>
      <c r="E84" s="34">
        <v>557.79999999999995</v>
      </c>
    </row>
    <row r="85" spans="1:14" ht="45" x14ac:dyDescent="0.25">
      <c r="A85" s="19" t="s">
        <v>110</v>
      </c>
      <c r="B85" s="20" t="s">
        <v>111</v>
      </c>
      <c r="C85" s="37">
        <v>3964.2707999999998</v>
      </c>
      <c r="L85" s="39">
        <v>-3135.3292000000001</v>
      </c>
    </row>
    <row r="86" spans="1:14" ht="1.1499999999999999" hidden="1" customHeight="1" x14ac:dyDescent="0.25">
      <c r="A86" s="18" t="s">
        <v>112</v>
      </c>
      <c r="B86" s="20" t="s">
        <v>113</v>
      </c>
      <c r="C86" s="37"/>
    </row>
    <row r="87" spans="1:14" ht="31.9" customHeight="1" x14ac:dyDescent="0.25">
      <c r="A87" s="14" t="s">
        <v>114</v>
      </c>
      <c r="B87" s="12" t="s">
        <v>115</v>
      </c>
      <c r="C87" s="13">
        <f>C88+C89</f>
        <v>191.9</v>
      </c>
      <c r="D87" s="34">
        <f>D89</f>
        <v>141.6</v>
      </c>
      <c r="E87" s="34">
        <f>E89</f>
        <v>145.1</v>
      </c>
    </row>
    <row r="88" spans="1:14" ht="1.9" hidden="1" customHeight="1" x14ac:dyDescent="0.25">
      <c r="A88" s="11"/>
      <c r="B88" s="21" t="s">
        <v>116</v>
      </c>
      <c r="C88" s="37">
        <v>50.6</v>
      </c>
    </row>
    <row r="89" spans="1:14" ht="30" hidden="1" customHeight="1" x14ac:dyDescent="0.25">
      <c r="A89" s="11"/>
      <c r="B89" s="21" t="s">
        <v>117</v>
      </c>
      <c r="C89" s="37">
        <v>141.30000000000001</v>
      </c>
      <c r="D89" s="34">
        <v>141.6</v>
      </c>
      <c r="E89" s="34">
        <v>145.1</v>
      </c>
    </row>
    <row r="90" spans="1:14" ht="33.6" customHeight="1" x14ac:dyDescent="0.25">
      <c r="A90" s="11" t="s">
        <v>168</v>
      </c>
      <c r="B90" s="21" t="s">
        <v>167</v>
      </c>
      <c r="C90" s="37">
        <v>4040.4040399999999</v>
      </c>
      <c r="L90" s="39">
        <v>-9.5960000000000004E-2</v>
      </c>
    </row>
    <row r="91" spans="1:14" ht="30.75" customHeight="1" x14ac:dyDescent="0.25">
      <c r="A91" s="11" t="s">
        <v>165</v>
      </c>
      <c r="B91" s="21" t="s">
        <v>166</v>
      </c>
      <c r="C91" s="37">
        <v>150777.38727000001</v>
      </c>
      <c r="L91" s="39">
        <v>1702.7272700000001</v>
      </c>
      <c r="M91" s="39">
        <v>-0.04</v>
      </c>
      <c r="N91" s="39">
        <v>-240541.9</v>
      </c>
    </row>
    <row r="92" spans="1:14" ht="30.75" customHeight="1" x14ac:dyDescent="0.25">
      <c r="A92" s="11" t="s">
        <v>170</v>
      </c>
      <c r="B92" s="21" t="s">
        <v>169</v>
      </c>
      <c r="C92" s="37"/>
    </row>
    <row r="93" spans="1:14" ht="61.5" customHeight="1" x14ac:dyDescent="0.25">
      <c r="A93" s="11" t="s">
        <v>195</v>
      </c>
      <c r="B93" s="21" t="s">
        <v>194</v>
      </c>
      <c r="C93" s="37">
        <v>240541.88</v>
      </c>
      <c r="L93" s="39">
        <v>240541.9</v>
      </c>
      <c r="M93" s="39">
        <v>-0.02</v>
      </c>
    </row>
    <row r="94" spans="1:14" x14ac:dyDescent="0.25">
      <c r="A94" s="11" t="s">
        <v>118</v>
      </c>
      <c r="B94" s="12" t="s">
        <v>119</v>
      </c>
      <c r="C94" s="37">
        <f>C97+C98+C95+C101+C96+C100</f>
        <v>63210.399999999994</v>
      </c>
      <c r="D94" s="34">
        <f>D97</f>
        <v>3863</v>
      </c>
      <c r="E94" s="34">
        <f>E97</f>
        <v>3863</v>
      </c>
    </row>
    <row r="95" spans="1:14" ht="29.25" customHeight="1" x14ac:dyDescent="0.25">
      <c r="A95" s="18"/>
      <c r="B95" s="12" t="s">
        <v>171</v>
      </c>
      <c r="C95" s="37"/>
    </row>
    <row r="96" spans="1:14" ht="45.75" customHeight="1" x14ac:dyDescent="0.25">
      <c r="A96" s="18"/>
      <c r="B96" s="12" t="s">
        <v>197</v>
      </c>
      <c r="C96" s="37">
        <v>26436.799999999999</v>
      </c>
    </row>
    <row r="97" spans="1:5" ht="75" customHeight="1" x14ac:dyDescent="0.25">
      <c r="A97" s="18"/>
      <c r="B97" s="12" t="s">
        <v>120</v>
      </c>
      <c r="C97" s="37">
        <v>3863</v>
      </c>
      <c r="D97" s="34">
        <v>3863</v>
      </c>
      <c r="E97" s="34">
        <v>3863</v>
      </c>
    </row>
    <row r="98" spans="1:5" ht="45" x14ac:dyDescent="0.25">
      <c r="A98" s="18"/>
      <c r="B98" s="12" t="s">
        <v>121</v>
      </c>
      <c r="C98" s="37">
        <v>16623</v>
      </c>
    </row>
    <row r="99" spans="1:5" ht="31.5" customHeight="1" x14ac:dyDescent="0.25">
      <c r="A99" s="11"/>
      <c r="B99" s="12" t="s">
        <v>122</v>
      </c>
      <c r="C99" s="37"/>
    </row>
    <row r="100" spans="1:5" ht="36" hidden="1" customHeight="1" x14ac:dyDescent="0.25">
      <c r="A100" s="11"/>
      <c r="B100" s="12" t="s">
        <v>196</v>
      </c>
      <c r="C100" s="37"/>
    </row>
    <row r="101" spans="1:5" ht="44.25" customHeight="1" x14ac:dyDescent="0.25">
      <c r="A101" s="11"/>
      <c r="B101" s="12" t="s">
        <v>198</v>
      </c>
      <c r="C101" s="37">
        <v>16287.6</v>
      </c>
    </row>
    <row r="102" spans="1:5" ht="28.5" x14ac:dyDescent="0.25">
      <c r="A102" s="7" t="s">
        <v>123</v>
      </c>
      <c r="B102" s="8" t="s">
        <v>124</v>
      </c>
      <c r="C102" s="9">
        <f>C103+C116+C119+C120</f>
        <v>384339.6999999999</v>
      </c>
      <c r="D102" s="9">
        <f t="shared" ref="D102:E102" si="26">D103+D116+D119+D120</f>
        <v>363325.39999999997</v>
      </c>
      <c r="E102" s="9">
        <f t="shared" si="26"/>
        <v>388873.89999999985</v>
      </c>
    </row>
    <row r="103" spans="1:5" ht="45" x14ac:dyDescent="0.25">
      <c r="A103" s="11" t="s">
        <v>125</v>
      </c>
      <c r="B103" s="12" t="s">
        <v>126</v>
      </c>
      <c r="C103" s="13">
        <f>C104+C105+C106+C107+C108+C110+C112+C113+C114+C109+C111+C115</f>
        <v>355607.59999999992</v>
      </c>
      <c r="D103" s="13">
        <f>D104+D105+D106+D107+D108+D110+D112+D113+D114+D109+D111+D115</f>
        <v>334593.3</v>
      </c>
      <c r="E103" s="13">
        <f t="shared" ref="E103" si="27">E104+E105+E106+E107+E108+E110+E112+E113+E114+E109+E111+E115</f>
        <v>360141.79999999987</v>
      </c>
    </row>
    <row r="104" spans="1:5" ht="135" customHeight="1" x14ac:dyDescent="0.25">
      <c r="A104" s="11" t="s">
        <v>125</v>
      </c>
      <c r="B104" s="12" t="s">
        <v>127</v>
      </c>
      <c r="C104" s="37">
        <v>420.8</v>
      </c>
      <c r="D104" s="34">
        <v>420.8</v>
      </c>
      <c r="E104" s="34">
        <v>420.8</v>
      </c>
    </row>
    <row r="105" spans="1:5" ht="120.75" customHeight="1" x14ac:dyDescent="0.25">
      <c r="A105" s="11" t="s">
        <v>125</v>
      </c>
      <c r="B105" s="16" t="s">
        <v>128</v>
      </c>
      <c r="C105" s="37">
        <v>20</v>
      </c>
      <c r="D105" s="34">
        <v>20</v>
      </c>
      <c r="E105" s="34">
        <v>20</v>
      </c>
    </row>
    <row r="106" spans="1:5" ht="149.25" customHeight="1" x14ac:dyDescent="0.25">
      <c r="A106" s="11" t="s">
        <v>125</v>
      </c>
      <c r="B106" s="16" t="s">
        <v>129</v>
      </c>
      <c r="C106" s="37">
        <v>91671.2</v>
      </c>
      <c r="D106" s="34">
        <v>93589.9</v>
      </c>
      <c r="E106" s="34">
        <v>98269.4</v>
      </c>
    </row>
    <row r="107" spans="1:5" ht="165" customHeight="1" x14ac:dyDescent="0.25">
      <c r="A107" s="11" t="s">
        <v>125</v>
      </c>
      <c r="B107" s="16" t="s">
        <v>130</v>
      </c>
      <c r="C107" s="37">
        <v>246634</v>
      </c>
      <c r="D107" s="34">
        <v>223619</v>
      </c>
      <c r="E107" s="34">
        <v>244402.8</v>
      </c>
    </row>
    <row r="108" spans="1:5" ht="45" x14ac:dyDescent="0.25">
      <c r="A108" s="11" t="s">
        <v>125</v>
      </c>
      <c r="B108" s="12" t="s">
        <v>131</v>
      </c>
      <c r="C108" s="37">
        <v>263.5</v>
      </c>
      <c r="D108" s="34">
        <v>263.5</v>
      </c>
      <c r="E108" s="34">
        <v>263.5</v>
      </c>
    </row>
    <row r="109" spans="1:5" ht="104.25" customHeight="1" x14ac:dyDescent="0.25">
      <c r="A109" s="11" t="s">
        <v>125</v>
      </c>
      <c r="B109" s="12" t="s">
        <v>132</v>
      </c>
      <c r="C109" s="37">
        <v>0.5</v>
      </c>
      <c r="D109" s="34">
        <v>0.5</v>
      </c>
      <c r="E109" s="34">
        <v>0.5</v>
      </c>
    </row>
    <row r="110" spans="1:5" ht="62.25" customHeight="1" x14ac:dyDescent="0.25">
      <c r="A110" s="11" t="s">
        <v>125</v>
      </c>
      <c r="B110" s="12" t="s">
        <v>133</v>
      </c>
      <c r="C110" s="37">
        <v>709.8</v>
      </c>
      <c r="D110" s="34">
        <v>737.9</v>
      </c>
      <c r="E110" s="34">
        <v>767.1</v>
      </c>
    </row>
    <row r="111" spans="1:5" ht="75.75" customHeight="1" x14ac:dyDescent="0.25">
      <c r="A111" s="11" t="s">
        <v>125</v>
      </c>
      <c r="B111" s="12" t="s">
        <v>134</v>
      </c>
      <c r="C111" s="37">
        <v>4796.6000000000004</v>
      </c>
      <c r="D111" s="34">
        <v>4796.6000000000004</v>
      </c>
      <c r="E111" s="34">
        <v>4796.6000000000004</v>
      </c>
    </row>
    <row r="112" spans="1:5" ht="75" x14ac:dyDescent="0.25">
      <c r="A112" s="11" t="s">
        <v>125</v>
      </c>
      <c r="B112" s="12" t="s">
        <v>135</v>
      </c>
      <c r="C112" s="37">
        <v>8109.6</v>
      </c>
      <c r="D112" s="34">
        <v>8109.6</v>
      </c>
      <c r="E112" s="34">
        <v>8109.6</v>
      </c>
    </row>
    <row r="113" spans="1:13" ht="60" x14ac:dyDescent="0.25">
      <c r="A113" s="11" t="s">
        <v>125</v>
      </c>
      <c r="B113" s="12" t="s">
        <v>136</v>
      </c>
      <c r="C113" s="37">
        <v>651.20000000000005</v>
      </c>
      <c r="D113" s="34">
        <v>677</v>
      </c>
      <c r="E113" s="34">
        <v>703.8</v>
      </c>
    </row>
    <row r="114" spans="1:13" ht="60" x14ac:dyDescent="0.25">
      <c r="A114" s="11" t="s">
        <v>125</v>
      </c>
      <c r="B114" s="12" t="s">
        <v>137</v>
      </c>
      <c r="C114" s="37">
        <v>710.8</v>
      </c>
      <c r="D114" s="34">
        <v>738.9</v>
      </c>
      <c r="E114" s="34">
        <v>768.1</v>
      </c>
    </row>
    <row r="115" spans="1:13" ht="60" x14ac:dyDescent="0.25">
      <c r="A115" s="11" t="s">
        <v>125</v>
      </c>
      <c r="B115" s="16" t="s">
        <v>138</v>
      </c>
      <c r="C115" s="37">
        <v>1619.6</v>
      </c>
      <c r="D115" s="34">
        <v>1619.6</v>
      </c>
      <c r="E115" s="34">
        <v>1619.6</v>
      </c>
    </row>
    <row r="116" spans="1:13" ht="75" x14ac:dyDescent="0.25">
      <c r="A116" s="11" t="s">
        <v>139</v>
      </c>
      <c r="B116" s="16" t="s">
        <v>161</v>
      </c>
      <c r="C116" s="13">
        <f>C117+C118</f>
        <v>23454.7</v>
      </c>
      <c r="D116" s="13">
        <f t="shared" ref="D116:E116" si="28">D117+D118</f>
        <v>23454.7</v>
      </c>
      <c r="E116" s="13">
        <f t="shared" si="28"/>
        <v>23454.7</v>
      </c>
    </row>
    <row r="117" spans="1:13" ht="78" customHeight="1" x14ac:dyDescent="0.25">
      <c r="A117" s="11"/>
      <c r="B117" s="16" t="s">
        <v>140</v>
      </c>
      <c r="C117" s="37">
        <v>12281.2</v>
      </c>
      <c r="D117" s="34">
        <v>12281.2</v>
      </c>
      <c r="E117" s="34">
        <v>12281.2</v>
      </c>
    </row>
    <row r="118" spans="1:13" ht="120" customHeight="1" x14ac:dyDescent="0.25">
      <c r="A118" s="11"/>
      <c r="B118" s="16" t="s">
        <v>141</v>
      </c>
      <c r="C118" s="37">
        <v>11173.5</v>
      </c>
      <c r="D118" s="34">
        <v>11173.5</v>
      </c>
      <c r="E118" s="34">
        <v>11173.5</v>
      </c>
    </row>
    <row r="119" spans="1:13" ht="90" x14ac:dyDescent="0.25">
      <c r="A119" s="11" t="s">
        <v>142</v>
      </c>
      <c r="B119" s="16" t="s">
        <v>143</v>
      </c>
      <c r="C119" s="37">
        <v>272.10000000000002</v>
      </c>
      <c r="D119" s="34">
        <v>272.10000000000002</v>
      </c>
      <c r="E119" s="34">
        <v>272.10000000000002</v>
      </c>
    </row>
    <row r="120" spans="1:13" ht="75" x14ac:dyDescent="0.25">
      <c r="A120" s="11" t="s">
        <v>144</v>
      </c>
      <c r="B120" s="16" t="s">
        <v>162</v>
      </c>
      <c r="C120" s="37">
        <v>5005.3</v>
      </c>
      <c r="D120" s="34">
        <v>5005.3</v>
      </c>
      <c r="E120" s="34">
        <v>5005.3</v>
      </c>
    </row>
    <row r="121" spans="1:13" x14ac:dyDescent="0.25">
      <c r="A121" s="7" t="s">
        <v>145</v>
      </c>
      <c r="B121" s="8" t="s">
        <v>146</v>
      </c>
      <c r="C121" s="9">
        <f>C123+C122+C124</f>
        <v>23242.419260000002</v>
      </c>
      <c r="D121" s="9">
        <f t="shared" ref="D121:E121" si="29">D123+D122+D124</f>
        <v>22484.879999999997</v>
      </c>
      <c r="E121" s="9">
        <f t="shared" si="29"/>
        <v>22564.991999999998</v>
      </c>
    </row>
    <row r="122" spans="1:13" ht="74.25" customHeight="1" x14ac:dyDescent="0.25">
      <c r="A122" s="11" t="s">
        <v>147</v>
      </c>
      <c r="B122" s="12" t="s">
        <v>148</v>
      </c>
      <c r="C122" s="37">
        <v>947.07899999999995</v>
      </c>
      <c r="D122" s="35">
        <v>739.28</v>
      </c>
      <c r="E122" s="35">
        <v>768.49199999999996</v>
      </c>
      <c r="J122" s="34">
        <v>32.909999999999997</v>
      </c>
      <c r="K122" s="34">
        <v>89.99</v>
      </c>
      <c r="L122" s="39">
        <v>13</v>
      </c>
      <c r="M122" s="39">
        <v>100</v>
      </c>
    </row>
    <row r="123" spans="1:13" ht="135" customHeight="1" x14ac:dyDescent="0.25">
      <c r="A123" s="14" t="s">
        <v>149</v>
      </c>
      <c r="B123" s="12" t="s">
        <v>190</v>
      </c>
      <c r="C123" s="37">
        <v>20389.3</v>
      </c>
      <c r="D123" s="34">
        <v>20467.5</v>
      </c>
      <c r="E123" s="34">
        <v>20467.5</v>
      </c>
    </row>
    <row r="124" spans="1:13" ht="30" x14ac:dyDescent="0.25">
      <c r="A124" s="19" t="s">
        <v>150</v>
      </c>
      <c r="B124" s="20" t="s">
        <v>151</v>
      </c>
      <c r="C124" s="37">
        <v>1906.04026</v>
      </c>
      <c r="D124" s="34">
        <v>1278.0999999999999</v>
      </c>
      <c r="E124" s="34">
        <v>1329</v>
      </c>
      <c r="L124" s="39">
        <v>429.74025999999998</v>
      </c>
    </row>
    <row r="125" spans="1:13" ht="28.9" customHeight="1" x14ac:dyDescent="0.25">
      <c r="A125" s="7" t="s">
        <v>152</v>
      </c>
      <c r="B125" s="8" t="s">
        <v>153</v>
      </c>
      <c r="C125" s="38">
        <f>C126</f>
        <v>20527.740000000002</v>
      </c>
    </row>
    <row r="126" spans="1:13" ht="30" x14ac:dyDescent="0.25">
      <c r="A126" s="11" t="s">
        <v>154</v>
      </c>
      <c r="B126" s="16" t="s">
        <v>153</v>
      </c>
      <c r="C126" s="30">
        <v>20527.740000000002</v>
      </c>
      <c r="J126" s="34">
        <v>20527.740000000002</v>
      </c>
    </row>
    <row r="127" spans="1:13" ht="27" hidden="1" customHeight="1" x14ac:dyDescent="0.25">
      <c r="A127" s="22" t="s">
        <v>155</v>
      </c>
      <c r="B127" s="23" t="s">
        <v>156</v>
      </c>
      <c r="C127" s="9">
        <f>C128</f>
        <v>0</v>
      </c>
    </row>
    <row r="128" spans="1:13" ht="24" hidden="1" customHeight="1" x14ac:dyDescent="0.25">
      <c r="A128" s="11" t="s">
        <v>157</v>
      </c>
      <c r="B128" s="16" t="s">
        <v>158</v>
      </c>
      <c r="C128" s="30"/>
    </row>
    <row r="129" spans="1:12" x14ac:dyDescent="0.25">
      <c r="J129" s="34">
        <f>J126+J122+K122</f>
        <v>20650.640000000003</v>
      </c>
      <c r="L129" s="39">
        <f>L24+L28+L30+L32+L34+L37+L40</f>
        <v>7872.7999999999993</v>
      </c>
    </row>
    <row r="130" spans="1:12" x14ac:dyDescent="0.25">
      <c r="L130" s="39">
        <f>L82+L85+L90+L91+M91+N91+L93+M93+L124+L122+M122</f>
        <v>-890.91763000001265</v>
      </c>
    </row>
    <row r="131" spans="1:12" x14ac:dyDescent="0.25">
      <c r="L131" s="39">
        <f>L129+L130</f>
        <v>6981.8823699999866</v>
      </c>
    </row>
    <row r="132" spans="1:12" x14ac:dyDescent="0.25">
      <c r="A132" s="24"/>
      <c r="B132" s="25"/>
      <c r="C132" s="26"/>
    </row>
    <row r="133" spans="1:12" x14ac:dyDescent="0.25">
      <c r="A133" s="24"/>
      <c r="B133" s="25"/>
      <c r="C133" s="26"/>
      <c r="L133" s="39">
        <f>L24+L34+L37+L40+L91+L93+L122+M122+L124</f>
        <v>252990.66752999998</v>
      </c>
    </row>
    <row r="134" spans="1:12" x14ac:dyDescent="0.25">
      <c r="A134" s="24"/>
      <c r="B134" s="25"/>
      <c r="C134" s="26"/>
      <c r="L134" s="39">
        <f>L28+L30+L32+L82+L85+L90+M91+N91+M93</f>
        <v>-246008.78515999997</v>
      </c>
    </row>
    <row r="135" spans="1:12" x14ac:dyDescent="0.25">
      <c r="A135" s="24"/>
      <c r="B135" s="25"/>
      <c r="C135" s="26"/>
    </row>
    <row r="136" spans="1:12" x14ac:dyDescent="0.25">
      <c r="A136" s="24"/>
      <c r="B136" s="25"/>
      <c r="C136" s="26"/>
    </row>
    <row r="137" spans="1:12" ht="15.75" x14ac:dyDescent="0.25">
      <c r="A137" s="27"/>
      <c r="B137" s="25"/>
      <c r="C137" s="26"/>
    </row>
    <row r="138" spans="1:12" ht="15.75" x14ac:dyDescent="0.25">
      <c r="A138" s="27"/>
      <c r="B138" s="25"/>
      <c r="C138" s="26"/>
    </row>
    <row r="139" spans="1:12" ht="15.75" x14ac:dyDescent="0.25">
      <c r="A139" s="27"/>
      <c r="B139" s="25"/>
      <c r="C139" s="26"/>
    </row>
    <row r="140" spans="1:12" ht="15.75" x14ac:dyDescent="0.25">
      <c r="A140" s="27"/>
      <c r="B140" s="28"/>
    </row>
    <row r="141" spans="1:12" ht="15.75" x14ac:dyDescent="0.25">
      <c r="A141" s="27"/>
      <c r="B141" s="28"/>
    </row>
    <row r="142" spans="1:12" ht="15.75" x14ac:dyDescent="0.25">
      <c r="A142" s="27"/>
      <c r="B142" s="28"/>
    </row>
    <row r="143" spans="1:12" ht="15.75" x14ac:dyDescent="0.25">
      <c r="A143" s="27"/>
      <c r="B143" s="28"/>
    </row>
    <row r="144" spans="1:12" ht="15.75" x14ac:dyDescent="0.25">
      <c r="A144" s="27"/>
      <c r="B144" s="28"/>
    </row>
    <row r="145" spans="1:2" ht="15.75" x14ac:dyDescent="0.25">
      <c r="A145" s="27"/>
      <c r="B145" s="28"/>
    </row>
    <row r="146" spans="1:2" ht="15.75" x14ac:dyDescent="0.25">
      <c r="A146" s="27"/>
      <c r="B146" s="28"/>
    </row>
    <row r="147" spans="1:2" ht="15.75" x14ac:dyDescent="0.25">
      <c r="A147" s="27"/>
      <c r="B147" s="28"/>
    </row>
    <row r="148" spans="1:2" ht="15.75" x14ac:dyDescent="0.25">
      <c r="A148" s="27"/>
      <c r="B148" s="28"/>
    </row>
    <row r="149" spans="1:2" ht="15.75" x14ac:dyDescent="0.25">
      <c r="A149" s="27"/>
      <c r="B149" s="28"/>
    </row>
    <row r="150" spans="1:2" ht="15.75" x14ac:dyDescent="0.25">
      <c r="A150" s="27"/>
      <c r="B150" s="28"/>
    </row>
    <row r="151" spans="1:2" ht="15.75" x14ac:dyDescent="0.25">
      <c r="A151" s="27"/>
      <c r="B151" s="28"/>
    </row>
    <row r="152" spans="1:2" x14ac:dyDescent="0.25">
      <c r="B152" s="29"/>
    </row>
    <row r="153" spans="1:2" x14ac:dyDescent="0.25">
      <c r="B153" s="29"/>
    </row>
    <row r="154" spans="1:2" x14ac:dyDescent="0.25">
      <c r="B154" s="29"/>
    </row>
  </sheetData>
  <mergeCells count="7">
    <mergeCell ref="A14:C15"/>
    <mergeCell ref="B8:C8"/>
    <mergeCell ref="B9:C9"/>
    <mergeCell ref="B10:C10"/>
    <mergeCell ref="B11:C11"/>
    <mergeCell ref="A13:C13"/>
    <mergeCell ref="B12:C12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2024-06-11T12:41:17Z</dcterms:modified>
</cp:coreProperties>
</file>